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mbro\Desktop\Breaking emulsion\Revised manuscript\"/>
    </mc:Choice>
  </mc:AlternateContent>
  <xr:revisionPtr revIDLastSave="0" documentId="13_ncr:1_{AEA0FA20-CB95-4716-A92B-26E1883C7672}" xr6:coauthVersionLast="45" xr6:coauthVersionMax="45" xr10:uidLastSave="{00000000-0000-0000-0000-000000000000}"/>
  <bookViews>
    <workbookView xWindow="-108" yWindow="-108" windowWidth="23256" windowHeight="12576" xr2:uid="{62D04CD1-AA30-46CC-83A7-DCEBF0AD2B33}"/>
  </bookViews>
  <sheets>
    <sheet name="Supplementary table" sheetId="6" r:id="rId1"/>
  </sheets>
  <definedNames>
    <definedName name="_xlnm._FilterDatabase" localSheetId="0" hidden="1">'Supplementary table'!$A$1:$S$53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6" l="1"/>
  <c r="O52" i="6"/>
  <c r="O51" i="6"/>
  <c r="O50" i="6"/>
  <c r="O49" i="6"/>
  <c r="O46" i="6"/>
  <c r="O47" i="6"/>
  <c r="O48" i="6"/>
  <c r="O45" i="6"/>
  <c r="O44" i="6"/>
  <c r="O43" i="6"/>
  <c r="O37" i="6"/>
  <c r="O38" i="6"/>
  <c r="O39" i="6"/>
  <c r="O34" i="6"/>
  <c r="O35" i="6"/>
  <c r="O36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5" i="6"/>
  <c r="O6" i="6"/>
  <c r="O7" i="6"/>
  <c r="O4" i="6"/>
  <c r="O3" i="6"/>
  <c r="O2" i="6"/>
  <c r="N53" i="6" l="1"/>
  <c r="R53" i="6" s="1"/>
  <c r="N52" i="6"/>
  <c r="N51" i="6"/>
  <c r="R51" i="6" s="1"/>
  <c r="N50" i="6"/>
  <c r="R50" i="6" s="1"/>
  <c r="N49" i="6"/>
  <c r="R49" i="6" s="1"/>
  <c r="N48" i="6"/>
  <c r="R48" i="6" s="1"/>
  <c r="N47" i="6"/>
  <c r="R47" i="6" s="1"/>
  <c r="N46" i="6"/>
  <c r="R46" i="6" s="1"/>
  <c r="N45" i="6"/>
  <c r="N44" i="6"/>
  <c r="R44" i="6" s="1"/>
  <c r="N43" i="6"/>
  <c r="R43" i="6" s="1"/>
  <c r="N39" i="6"/>
  <c r="N38" i="6"/>
  <c r="R38" i="6" s="1"/>
  <c r="N37" i="6"/>
  <c r="R37" i="6" s="1"/>
  <c r="N36" i="6"/>
  <c r="R36" i="6" s="1"/>
  <c r="N35" i="6"/>
  <c r="R35" i="6" s="1"/>
  <c r="N34" i="6"/>
  <c r="R34" i="6" s="1"/>
  <c r="N33" i="6"/>
  <c r="R33" i="6" s="1"/>
  <c r="N32" i="6"/>
  <c r="R32" i="6" s="1"/>
  <c r="N31" i="6"/>
  <c r="R31" i="6" s="1"/>
  <c r="N30" i="6"/>
  <c r="R30" i="6" s="1"/>
  <c r="N29" i="6"/>
  <c r="N28" i="6"/>
  <c r="R28" i="6" s="1"/>
  <c r="N27" i="6"/>
  <c r="R27" i="6" s="1"/>
  <c r="N26" i="6"/>
  <c r="R26" i="6" s="1"/>
  <c r="N25" i="6"/>
  <c r="R25" i="6" s="1"/>
  <c r="N24" i="6"/>
  <c r="R24" i="6" s="1"/>
  <c r="N23" i="6"/>
  <c r="R23" i="6" s="1"/>
  <c r="N22" i="6"/>
  <c r="R22" i="6" s="1"/>
  <c r="N21" i="6"/>
  <c r="R21" i="6" s="1"/>
  <c r="N20" i="6"/>
  <c r="R20" i="6" s="1"/>
  <c r="N19" i="6"/>
  <c r="R19" i="6" s="1"/>
  <c r="N18" i="6"/>
  <c r="R18" i="6" s="1"/>
  <c r="N17" i="6"/>
  <c r="R17" i="6" s="1"/>
  <c r="N16" i="6"/>
  <c r="R16" i="6" s="1"/>
  <c r="N15" i="6"/>
  <c r="R15" i="6" s="1"/>
  <c r="N14" i="6"/>
  <c r="R14" i="6" s="1"/>
  <c r="N13" i="6"/>
  <c r="R13" i="6" s="1"/>
  <c r="N12" i="6"/>
  <c r="R12" i="6" s="1"/>
  <c r="N11" i="6"/>
  <c r="R11" i="6" s="1"/>
  <c r="N10" i="6"/>
  <c r="R10" i="6" s="1"/>
  <c r="N9" i="6"/>
  <c r="R9" i="6" s="1"/>
  <c r="N8" i="6"/>
  <c r="R8" i="6" s="1"/>
  <c r="N7" i="6"/>
  <c r="N6" i="6"/>
  <c r="N5" i="6"/>
  <c r="R5" i="6" s="1"/>
  <c r="N4" i="6"/>
  <c r="R4" i="6" s="1"/>
  <c r="N3" i="6"/>
  <c r="R3" i="6" s="1"/>
  <c r="N2" i="6"/>
  <c r="R2" i="6" s="1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2" i="6"/>
  <c r="Q43" i="6"/>
  <c r="Q44" i="6"/>
  <c r="Q45" i="6"/>
  <c r="Q46" i="6"/>
  <c r="Q47" i="6"/>
  <c r="Q48" i="6"/>
  <c r="Q49" i="6"/>
  <c r="Q50" i="6"/>
  <c r="Q51" i="6"/>
  <c r="Q52" i="6"/>
  <c r="Q53" i="6"/>
  <c r="P22" i="6" l="1"/>
  <c r="P23" i="6"/>
  <c r="P19" i="6"/>
  <c r="P46" i="6"/>
  <c r="P26" i="6"/>
  <c r="P11" i="6"/>
  <c r="P25" i="6"/>
  <c r="P32" i="6"/>
  <c r="P50" i="6"/>
  <c r="P33" i="6"/>
  <c r="P18" i="6"/>
  <c r="P35" i="6"/>
  <c r="P31" i="6"/>
  <c r="P15" i="6"/>
  <c r="P34" i="6"/>
  <c r="R29" i="6"/>
  <c r="P29" i="6"/>
  <c r="S29" i="6"/>
  <c r="S28" i="6"/>
  <c r="S26" i="6"/>
  <c r="S27" i="6"/>
  <c r="S25" i="6"/>
  <c r="S24" i="6"/>
  <c r="S23" i="6"/>
  <c r="S30" i="6"/>
  <c r="S22" i="6"/>
  <c r="S21" i="6"/>
  <c r="S20" i="6"/>
  <c r="S19" i="6"/>
  <c r="P21" i="6"/>
  <c r="S48" i="6"/>
  <c r="S47" i="6"/>
  <c r="S46" i="6"/>
  <c r="S7" i="6"/>
  <c r="S5" i="6"/>
  <c r="S6" i="6"/>
  <c r="R6" i="6"/>
  <c r="P6" i="6"/>
  <c r="R39" i="6"/>
  <c r="P39" i="6"/>
  <c r="P30" i="6"/>
  <c r="P28" i="6"/>
  <c r="P3" i="6"/>
  <c r="P13" i="6"/>
  <c r="P48" i="6"/>
  <c r="S33" i="6"/>
  <c r="S32" i="6"/>
  <c r="S31" i="6"/>
  <c r="S37" i="6"/>
  <c r="S38" i="6"/>
  <c r="S39" i="6"/>
  <c r="R7" i="6"/>
  <c r="P7" i="6"/>
  <c r="P10" i="6"/>
  <c r="S53" i="6"/>
  <c r="S52" i="6"/>
  <c r="S51" i="6"/>
  <c r="S45" i="6"/>
  <c r="S44" i="6"/>
  <c r="S43" i="6"/>
  <c r="S4" i="6"/>
  <c r="S3" i="6"/>
  <c r="S2" i="6"/>
  <c r="R45" i="6"/>
  <c r="P45" i="6"/>
  <c r="P47" i="6"/>
  <c r="P17" i="6"/>
  <c r="P53" i="6"/>
  <c r="P44" i="6"/>
  <c r="P12" i="6"/>
  <c r="S17" i="6"/>
  <c r="S18" i="6"/>
  <c r="P4" i="6"/>
  <c r="S9" i="6"/>
  <c r="S16" i="6"/>
  <c r="S8" i="6"/>
  <c r="S15" i="6"/>
  <c r="S14" i="6"/>
  <c r="S13" i="6"/>
  <c r="S12" i="6"/>
  <c r="S11" i="6"/>
  <c r="S10" i="6"/>
  <c r="R52" i="6"/>
  <c r="P52" i="6"/>
  <c r="P24" i="6"/>
  <c r="S36" i="6"/>
  <c r="S35" i="6"/>
  <c r="S34" i="6"/>
  <c r="P49" i="6"/>
  <c r="P9" i="6"/>
  <c r="P16" i="6"/>
  <c r="P36" i="6"/>
  <c r="P51" i="6"/>
  <c r="P14" i="6"/>
  <c r="P5" i="6"/>
  <c r="S50" i="6"/>
  <c r="S49" i="6"/>
  <c r="P38" i="6"/>
  <c r="P8" i="6"/>
  <c r="P20" i="6"/>
  <c r="P27" i="6"/>
  <c r="P43" i="6"/>
  <c r="P2" i="6"/>
  <c r="P37" i="6"/>
</calcChain>
</file>

<file path=xl/sharedStrings.xml><?xml version="1.0" encoding="utf-8"?>
<sst xmlns="http://schemas.openxmlformats.org/spreadsheetml/2006/main" count="585" uniqueCount="47">
  <si>
    <t>Protocol</t>
  </si>
  <si>
    <t>Remove oil</t>
  </si>
  <si>
    <t>Isopropanol</t>
  </si>
  <si>
    <t>% recovered (average)</t>
  </si>
  <si>
    <t>% of StDevp</t>
  </si>
  <si>
    <t>variable</t>
  </si>
  <si>
    <t>yes</t>
  </si>
  <si>
    <t>NA</t>
  </si>
  <si>
    <t>no</t>
  </si>
  <si>
    <t>long</t>
  </si>
  <si>
    <t>LN2</t>
  </si>
  <si>
    <t>short</t>
  </si>
  <si>
    <t>n-Octane</t>
  </si>
  <si>
    <t>PFO</t>
  </si>
  <si>
    <t>DNA fragment lenght</t>
  </si>
  <si>
    <t>&lt;2</t>
  </si>
  <si>
    <t>&gt;2</t>
  </si>
  <si>
    <t>LN2 (TE)</t>
  </si>
  <si>
    <t>LN2 (oil)</t>
  </si>
  <si>
    <t>Silica</t>
  </si>
  <si>
    <t>CIAA wash</t>
  </si>
  <si>
    <t>CV</t>
  </si>
  <si>
    <t>coefficient of variation</t>
  </si>
  <si>
    <t>% recovered (per replicate)</t>
  </si>
  <si>
    <t>Chloroform</t>
  </si>
  <si>
    <r>
      <t>DNA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scheme val="minor"/>
      </rPr>
      <t xml:space="preserve"> (ng)</t>
    </r>
  </si>
  <si>
    <t xml:space="preserve">Initial DNA </t>
  </si>
  <si>
    <r>
      <t>DNA</t>
    </r>
    <r>
      <rPr>
        <sz val="11"/>
        <color theme="1"/>
        <rFont val="Calibri"/>
        <family val="2"/>
      </rPr>
      <t>₂ (ng)</t>
    </r>
  </si>
  <si>
    <t>total DNA recovered</t>
  </si>
  <si>
    <t>mean of total DNA recovered</t>
  </si>
  <si>
    <r>
      <t>average DNA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 xml:space="preserve"> (ng)</t>
    </r>
  </si>
  <si>
    <t>SD (DNA₂)</t>
  </si>
  <si>
    <t>standard deviation of total DNA recovered</t>
  </si>
  <si>
    <t>Chl:Oil</t>
  </si>
  <si>
    <r>
      <t>% DNA</t>
    </r>
    <r>
      <rPr>
        <sz val="11"/>
        <color theme="1"/>
        <rFont val="Calibri"/>
        <family val="2"/>
      </rPr>
      <t>₂</t>
    </r>
  </si>
  <si>
    <r>
      <t>average % DNA</t>
    </r>
    <r>
      <rPr>
        <sz val="11"/>
        <color theme="1"/>
        <rFont val="Calibri"/>
        <family val="2"/>
      </rPr>
      <t>₂</t>
    </r>
  </si>
  <si>
    <t>SD (%)</t>
  </si>
  <si>
    <t>DNA length</t>
  </si>
  <si>
    <t>TE</t>
  </si>
  <si>
    <t>addition of TE buffer</t>
  </si>
  <si>
    <t>liquid nitrogen</t>
  </si>
  <si>
    <t>number of emulsion produced by Droplet Generator combined to form a sample replicate</t>
  </si>
  <si>
    <t>1H,1H,2H,2H-Perfluoro-1-octanol</t>
  </si>
  <si>
    <t>Washing step with Chloroform:Isoamyl alcohol (24:1)</t>
  </si>
  <si>
    <t>Legend:</t>
  </si>
  <si>
    <t>IPA</t>
  </si>
  <si>
    <t># 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</si>
</sst>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29F"/>
      <color rgb="FFB7ADCF"/>
      <color rgb="FF4E5166"/>
      <color rgb="FF6B6D76"/>
      <color rgb="FFA1A1AA"/>
      <color rgb="FFDCDCDD"/>
      <color rgb="FFE8E8E8"/>
      <color rgb="FF474237"/>
      <color rgb="FFD1C6B1"/>
      <color rgb="FFA89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A4C8-D68D-410B-9353-A1C14F3569CF}">
  <dimension ref="A1:U70"/>
  <sheetViews>
    <sheetView tabSelected="1" view="pageBreakPreview" topLeftCell="A10" zoomScale="60" zoomScaleNormal="100" workbookViewId="0">
      <selection activeCell="T59" sqref="T59"/>
    </sheetView>
  </sheetViews>
  <sheetFormatPr defaultRowHeight="14.4" x14ac:dyDescent="0.3"/>
  <cols>
    <col min="1" max="1" width="11" customWidth="1"/>
    <col min="2" max="2" width="4.21875" customWidth="1"/>
    <col min="3" max="3" width="7.77734375" customWidth="1"/>
    <col min="4" max="4" width="8.109375" customWidth="1"/>
    <col min="5" max="5" width="7.5546875" customWidth="1"/>
    <col min="6" max="6" width="8.88671875" customWidth="1"/>
    <col min="7" max="7" width="6" customWidth="1"/>
    <col min="8" max="8" width="3.6640625" bestFit="1" customWidth="1"/>
    <col min="9" max="9" width="4.88671875" customWidth="1"/>
    <col min="10" max="11" width="6.21875" customWidth="1"/>
    <col min="12" max="12" width="7.33203125" customWidth="1"/>
    <col min="13" max="13" width="6.44140625" customWidth="1"/>
    <col min="14" max="14" width="9.33203125" customWidth="1"/>
    <col min="15" max="15" width="6.5546875" customWidth="1"/>
    <col min="16" max="16" width="5.44140625" customWidth="1"/>
    <col min="17" max="17" width="7.21875" customWidth="1"/>
    <col min="18" max="18" width="8.21875" customWidth="1"/>
    <col min="19" max="19" width="6.109375" customWidth="1"/>
  </cols>
  <sheetData>
    <row r="1" spans="1:19" ht="28.8" x14ac:dyDescent="0.3">
      <c r="A1" s="4" t="s">
        <v>0</v>
      </c>
      <c r="B1" s="4" t="s">
        <v>46</v>
      </c>
      <c r="C1" s="4" t="s">
        <v>37</v>
      </c>
      <c r="D1" s="4" t="s">
        <v>1</v>
      </c>
      <c r="E1" s="5" t="s">
        <v>33</v>
      </c>
      <c r="F1" s="4" t="s">
        <v>12</v>
      </c>
      <c r="G1" s="4" t="s">
        <v>13</v>
      </c>
      <c r="H1" s="4" t="s">
        <v>45</v>
      </c>
      <c r="I1" s="4" t="s">
        <v>38</v>
      </c>
      <c r="J1" s="4" t="s">
        <v>20</v>
      </c>
      <c r="K1" s="4" t="s">
        <v>10</v>
      </c>
      <c r="L1" s="4" t="s">
        <v>25</v>
      </c>
      <c r="M1" s="4" t="s">
        <v>27</v>
      </c>
      <c r="N1" s="4" t="s">
        <v>30</v>
      </c>
      <c r="O1" s="4" t="s">
        <v>31</v>
      </c>
      <c r="P1" s="4" t="s">
        <v>21</v>
      </c>
      <c r="Q1" s="6" t="s">
        <v>34</v>
      </c>
      <c r="R1" s="6" t="s">
        <v>35</v>
      </c>
      <c r="S1" s="4" t="s">
        <v>36</v>
      </c>
    </row>
    <row r="2" spans="1:19" x14ac:dyDescent="0.3">
      <c r="A2" s="1" t="s">
        <v>24</v>
      </c>
      <c r="B2" s="1">
        <v>1</v>
      </c>
      <c r="C2" s="1" t="s">
        <v>5</v>
      </c>
      <c r="D2" s="1" t="s">
        <v>6</v>
      </c>
      <c r="E2" s="1" t="s">
        <v>16</v>
      </c>
      <c r="F2" s="1" t="s">
        <v>7</v>
      </c>
      <c r="G2" s="1" t="s">
        <v>7</v>
      </c>
      <c r="H2" s="1" t="s">
        <v>7</v>
      </c>
      <c r="I2" s="1" t="s">
        <v>6</v>
      </c>
      <c r="J2" s="1" t="s">
        <v>6</v>
      </c>
      <c r="K2" s="1" t="s">
        <v>7</v>
      </c>
      <c r="L2" s="3">
        <v>516</v>
      </c>
      <c r="M2" s="3">
        <v>186.19589333333332</v>
      </c>
      <c r="N2" s="3">
        <f>AVERAGE(M2:M4)</f>
        <v>285.62789333333325</v>
      </c>
      <c r="O2" s="3">
        <f>_xlfn.STDEV.S(M2:M4)</f>
        <v>92.884198699240599</v>
      </c>
      <c r="P2" s="3">
        <f t="shared" ref="P2:P39" si="0">O2/N2</f>
        <v>0.32519302514633242</v>
      </c>
      <c r="Q2" s="3">
        <f t="shared" ref="Q2:Q42" si="1">100*M2/L2</f>
        <v>36.084475452196379</v>
      </c>
      <c r="R2" s="3">
        <f>(100*N2)/L2</f>
        <v>55.354242894056824</v>
      </c>
      <c r="S2" s="3">
        <f>_xlfn.STDEV.S(Q2:Q4)</f>
        <v>18.000813701403164</v>
      </c>
    </row>
    <row r="3" spans="1:19" x14ac:dyDescent="0.3">
      <c r="A3" s="1" t="s">
        <v>24</v>
      </c>
      <c r="B3" s="1">
        <v>1</v>
      </c>
      <c r="C3" s="1" t="s">
        <v>5</v>
      </c>
      <c r="D3" s="1" t="s">
        <v>6</v>
      </c>
      <c r="E3" s="1" t="s">
        <v>16</v>
      </c>
      <c r="F3" s="1" t="s">
        <v>7</v>
      </c>
      <c r="G3" s="1" t="s">
        <v>7</v>
      </c>
      <c r="H3" s="1" t="s">
        <v>7</v>
      </c>
      <c r="I3" s="1" t="s">
        <v>6</v>
      </c>
      <c r="J3" s="1" t="s">
        <v>6</v>
      </c>
      <c r="K3" s="1" t="s">
        <v>7</v>
      </c>
      <c r="L3" s="3">
        <v>516</v>
      </c>
      <c r="M3" s="3">
        <v>300.52389333333326</v>
      </c>
      <c r="N3" s="3">
        <f>AVERAGE(M2:M4)</f>
        <v>285.62789333333325</v>
      </c>
      <c r="O3" s="3">
        <f>_xlfn.STDEV.S(M2:M4)</f>
        <v>92.884198699240599</v>
      </c>
      <c r="P3" s="3">
        <f t="shared" si="0"/>
        <v>0.32519302514633242</v>
      </c>
      <c r="Q3" s="3">
        <f t="shared" si="1"/>
        <v>58.241064599483188</v>
      </c>
      <c r="R3" s="3">
        <f t="shared" ref="R3:R51" si="2">(100*N3)/L3</f>
        <v>55.354242894056824</v>
      </c>
      <c r="S3" s="3">
        <f>_xlfn.STDEV.S(Q2:Q4)</f>
        <v>18.000813701403164</v>
      </c>
    </row>
    <row r="4" spans="1:19" x14ac:dyDescent="0.3">
      <c r="A4" s="1" t="s">
        <v>24</v>
      </c>
      <c r="B4" s="1">
        <v>1</v>
      </c>
      <c r="C4" s="1" t="s">
        <v>5</v>
      </c>
      <c r="D4" s="1" t="s">
        <v>6</v>
      </c>
      <c r="E4" s="1" t="s">
        <v>16</v>
      </c>
      <c r="F4" s="1" t="s">
        <v>7</v>
      </c>
      <c r="G4" s="1" t="s">
        <v>7</v>
      </c>
      <c r="H4" s="1" t="s">
        <v>7</v>
      </c>
      <c r="I4" s="1" t="s">
        <v>6</v>
      </c>
      <c r="J4" s="1" t="s">
        <v>6</v>
      </c>
      <c r="K4" s="1" t="s">
        <v>7</v>
      </c>
      <c r="L4" s="3">
        <v>516</v>
      </c>
      <c r="M4" s="3">
        <v>370.16389333333325</v>
      </c>
      <c r="N4" s="3">
        <f>AVERAGE(M2:M4)</f>
        <v>285.62789333333325</v>
      </c>
      <c r="O4" s="3">
        <f>_xlfn.STDEV.S(M2:M4)</f>
        <v>92.884198699240599</v>
      </c>
      <c r="P4" s="3">
        <f t="shared" si="0"/>
        <v>0.32519302514633242</v>
      </c>
      <c r="Q4" s="3">
        <f t="shared" si="1"/>
        <v>71.737188630490934</v>
      </c>
      <c r="R4" s="3">
        <f t="shared" si="2"/>
        <v>55.354242894056824</v>
      </c>
      <c r="S4" s="3">
        <f>_xlfn.STDEV.S(Q2:Q4)</f>
        <v>18.000813701403164</v>
      </c>
    </row>
    <row r="5" spans="1:19" x14ac:dyDescent="0.3">
      <c r="A5" s="1" t="s">
        <v>19</v>
      </c>
      <c r="B5" s="1">
        <v>1</v>
      </c>
      <c r="C5" s="1" t="s">
        <v>5</v>
      </c>
      <c r="D5" s="1" t="s">
        <v>7</v>
      </c>
      <c r="E5" s="1" t="s">
        <v>7</v>
      </c>
      <c r="F5" s="1" t="s">
        <v>7</v>
      </c>
      <c r="G5" s="1" t="s">
        <v>8</v>
      </c>
      <c r="H5" s="1" t="s">
        <v>6</v>
      </c>
      <c r="I5" s="1" t="s">
        <v>6</v>
      </c>
      <c r="J5" s="1" t="s">
        <v>7</v>
      </c>
      <c r="K5" s="1" t="s">
        <v>7</v>
      </c>
      <c r="L5" s="3">
        <v>516</v>
      </c>
      <c r="M5" s="3">
        <v>174.96799999999999</v>
      </c>
      <c r="N5" s="3">
        <f>AVERAGE(M5:M7)</f>
        <v>186.96799999999999</v>
      </c>
      <c r="O5" s="3">
        <f>_xlfn.STDEV.S(M5:M7)</f>
        <v>11.447270417003352</v>
      </c>
      <c r="P5" s="3">
        <f t="shared" si="0"/>
        <v>6.1225826970408591E-2</v>
      </c>
      <c r="Q5" s="3">
        <f t="shared" si="1"/>
        <v>33.908527131782947</v>
      </c>
      <c r="R5" s="3">
        <f t="shared" si="2"/>
        <v>36.234108527131781</v>
      </c>
      <c r="S5" s="3">
        <f>_xlfn.STDEV.S(Q5:Q7)</f>
        <v>2.2184632591091744</v>
      </c>
    </row>
    <row r="6" spans="1:19" x14ac:dyDescent="0.3">
      <c r="A6" s="1" t="s">
        <v>19</v>
      </c>
      <c r="B6" s="1">
        <v>1</v>
      </c>
      <c r="C6" s="1" t="s">
        <v>5</v>
      </c>
      <c r="D6" s="1" t="s">
        <v>7</v>
      </c>
      <c r="E6" s="1" t="s">
        <v>7</v>
      </c>
      <c r="F6" s="1" t="s">
        <v>7</v>
      </c>
      <c r="G6" s="1" t="s">
        <v>8</v>
      </c>
      <c r="H6" s="1" t="s">
        <v>6</v>
      </c>
      <c r="I6" s="1" t="s">
        <v>6</v>
      </c>
      <c r="J6" s="1" t="s">
        <v>7</v>
      </c>
      <c r="K6" s="1" t="s">
        <v>7</v>
      </c>
      <c r="L6" s="3">
        <v>516</v>
      </c>
      <c r="M6" s="3">
        <v>197.768</v>
      </c>
      <c r="N6" s="3">
        <f>AVERAGE(M5:M7)</f>
        <v>186.96799999999999</v>
      </c>
      <c r="O6" s="3">
        <f>_xlfn.STDEV.S(M5:M7)</f>
        <v>11.447270417003352</v>
      </c>
      <c r="P6" s="3">
        <f t="shared" si="0"/>
        <v>6.1225826970408591E-2</v>
      </c>
      <c r="Q6" s="3">
        <f t="shared" si="1"/>
        <v>38.327131782945735</v>
      </c>
      <c r="R6" s="3">
        <f t="shared" si="2"/>
        <v>36.234108527131781</v>
      </c>
      <c r="S6" s="3">
        <f>_xlfn.STDEV.S(Q5:Q7)</f>
        <v>2.2184632591091744</v>
      </c>
    </row>
    <row r="7" spans="1:19" x14ac:dyDescent="0.3">
      <c r="A7" s="1" t="s">
        <v>19</v>
      </c>
      <c r="B7" s="1">
        <v>1</v>
      </c>
      <c r="C7" s="1" t="s">
        <v>5</v>
      </c>
      <c r="D7" s="1" t="s">
        <v>7</v>
      </c>
      <c r="E7" s="1" t="s">
        <v>7</v>
      </c>
      <c r="F7" s="1" t="s">
        <v>7</v>
      </c>
      <c r="G7" s="1" t="s">
        <v>8</v>
      </c>
      <c r="H7" s="1" t="s">
        <v>6</v>
      </c>
      <c r="I7" s="1" t="s">
        <v>6</v>
      </c>
      <c r="J7" s="1" t="s">
        <v>7</v>
      </c>
      <c r="K7" s="1" t="s">
        <v>7</v>
      </c>
      <c r="L7" s="3">
        <v>516</v>
      </c>
      <c r="M7" s="3">
        <v>188.16799999999998</v>
      </c>
      <c r="N7" s="3">
        <f>AVERAGE(M5:M7)</f>
        <v>186.96799999999999</v>
      </c>
      <c r="O7" s="3">
        <f>_xlfn.STDEV.S(M5:M7)</f>
        <v>11.447270417003352</v>
      </c>
      <c r="P7" s="3">
        <f t="shared" si="0"/>
        <v>6.1225826970408591E-2</v>
      </c>
      <c r="Q7" s="3">
        <f t="shared" si="1"/>
        <v>36.466666666666669</v>
      </c>
      <c r="R7" s="3">
        <f t="shared" si="2"/>
        <v>36.234108527131781</v>
      </c>
      <c r="S7" s="3">
        <f>_xlfn.STDEV.S(Q5:Q7)</f>
        <v>2.2184632591091744</v>
      </c>
    </row>
    <row r="8" spans="1:19" x14ac:dyDescent="0.3">
      <c r="A8" s="1" t="s">
        <v>24</v>
      </c>
      <c r="B8" s="1">
        <v>1</v>
      </c>
      <c r="C8" s="1" t="s">
        <v>5</v>
      </c>
      <c r="D8" s="1" t="s">
        <v>6</v>
      </c>
      <c r="E8" s="1" t="s">
        <v>16</v>
      </c>
      <c r="F8" s="1" t="s">
        <v>7</v>
      </c>
      <c r="G8" s="1" t="s">
        <v>7</v>
      </c>
      <c r="H8" s="1" t="s">
        <v>7</v>
      </c>
      <c r="I8" s="1" t="s">
        <v>6</v>
      </c>
      <c r="J8" s="1" t="s">
        <v>8</v>
      </c>
      <c r="K8" s="1" t="s">
        <v>7</v>
      </c>
      <c r="L8" s="3">
        <v>444.00000000000006</v>
      </c>
      <c r="M8" s="3">
        <v>120.41999999999999</v>
      </c>
      <c r="N8" s="3">
        <f>AVERAGE(M8:M16)</f>
        <v>120.61555555555555</v>
      </c>
      <c r="O8" s="3">
        <f>_xlfn.STDEV.S(M8:M16)</f>
        <v>63.629184167155401</v>
      </c>
      <c r="P8" s="3">
        <f t="shared" si="0"/>
        <v>0.52753713129354851</v>
      </c>
      <c r="Q8" s="3">
        <f t="shared" si="1"/>
        <v>27.121621621621614</v>
      </c>
      <c r="R8" s="3">
        <f t="shared" si="2"/>
        <v>27.16566566566566</v>
      </c>
      <c r="S8" s="3">
        <f>_xlfn.STDEV.S(Q8:Q16)</f>
        <v>14.330897334944915</v>
      </c>
    </row>
    <row r="9" spans="1:19" x14ac:dyDescent="0.3">
      <c r="A9" s="1" t="s">
        <v>24</v>
      </c>
      <c r="B9" s="1">
        <v>1</v>
      </c>
      <c r="C9" s="1" t="s">
        <v>5</v>
      </c>
      <c r="D9" s="1" t="s">
        <v>6</v>
      </c>
      <c r="E9" s="1" t="s">
        <v>16</v>
      </c>
      <c r="F9" s="1" t="s">
        <v>7</v>
      </c>
      <c r="G9" s="1" t="s">
        <v>7</v>
      </c>
      <c r="H9" s="1" t="s">
        <v>7</v>
      </c>
      <c r="I9" s="1" t="s">
        <v>6</v>
      </c>
      <c r="J9" s="1" t="s">
        <v>8</v>
      </c>
      <c r="K9" s="1" t="s">
        <v>7</v>
      </c>
      <c r="L9" s="3">
        <v>444.00000000000006</v>
      </c>
      <c r="M9" s="3">
        <v>280.8</v>
      </c>
      <c r="N9" s="3">
        <f>AVERAGE(M8:M16)</f>
        <v>120.61555555555555</v>
      </c>
      <c r="O9" s="3">
        <f>_xlfn.STDEV.S(M8:M16)</f>
        <v>63.629184167155401</v>
      </c>
      <c r="P9" s="3">
        <f t="shared" si="0"/>
        <v>0.52753713129354851</v>
      </c>
      <c r="Q9" s="3">
        <f t="shared" si="1"/>
        <v>63.243243243243235</v>
      </c>
      <c r="R9" s="3">
        <f t="shared" si="2"/>
        <v>27.16566566566566</v>
      </c>
      <c r="S9" s="3">
        <f>_xlfn.STDEV.S(Q8:Q16)</f>
        <v>14.330897334944915</v>
      </c>
    </row>
    <row r="10" spans="1:19" x14ac:dyDescent="0.3">
      <c r="A10" s="1" t="s">
        <v>24</v>
      </c>
      <c r="B10" s="1">
        <v>1</v>
      </c>
      <c r="C10" s="1" t="s">
        <v>5</v>
      </c>
      <c r="D10" s="1" t="s">
        <v>6</v>
      </c>
      <c r="E10" s="1" t="s">
        <v>16</v>
      </c>
      <c r="F10" s="1" t="s">
        <v>7</v>
      </c>
      <c r="G10" s="1" t="s">
        <v>7</v>
      </c>
      <c r="H10" s="1" t="s">
        <v>7</v>
      </c>
      <c r="I10" s="1" t="s">
        <v>6</v>
      </c>
      <c r="J10" s="1" t="s">
        <v>8</v>
      </c>
      <c r="K10" s="1" t="s">
        <v>7</v>
      </c>
      <c r="L10" s="3">
        <v>444.00000000000006</v>
      </c>
      <c r="M10" s="3">
        <v>84.779999999999987</v>
      </c>
      <c r="N10" s="3">
        <f>AVERAGE(M8:M16)</f>
        <v>120.61555555555555</v>
      </c>
      <c r="O10" s="3">
        <f>_xlfn.STDEV.S(M8:M16)</f>
        <v>63.629184167155401</v>
      </c>
      <c r="P10" s="3">
        <f t="shared" si="0"/>
        <v>0.52753713129354851</v>
      </c>
      <c r="Q10" s="3">
        <f t="shared" si="1"/>
        <v>19.094594594594589</v>
      </c>
      <c r="R10" s="3">
        <f t="shared" si="2"/>
        <v>27.16566566566566</v>
      </c>
      <c r="S10" s="3">
        <f>_xlfn.STDEV.S(Q8:Q16)</f>
        <v>14.330897334944915</v>
      </c>
    </row>
    <row r="11" spans="1:19" x14ac:dyDescent="0.3">
      <c r="A11" s="1" t="s">
        <v>24</v>
      </c>
      <c r="B11" s="1">
        <v>1</v>
      </c>
      <c r="C11" s="1" t="s">
        <v>5</v>
      </c>
      <c r="D11" s="1" t="s">
        <v>6</v>
      </c>
      <c r="E11" s="1" t="s">
        <v>16</v>
      </c>
      <c r="F11" s="1" t="s">
        <v>7</v>
      </c>
      <c r="G11" s="1" t="s">
        <v>7</v>
      </c>
      <c r="H11" s="1" t="s">
        <v>7</v>
      </c>
      <c r="I11" s="1" t="s">
        <v>6</v>
      </c>
      <c r="J11" s="1" t="s">
        <v>8</v>
      </c>
      <c r="K11" s="1" t="s">
        <v>7</v>
      </c>
      <c r="L11" s="3">
        <v>444.00000000000006</v>
      </c>
      <c r="M11" s="3">
        <v>86.4</v>
      </c>
      <c r="N11" s="3">
        <f>AVERAGE(M8:M16)</f>
        <v>120.61555555555555</v>
      </c>
      <c r="O11" s="3">
        <f>_xlfn.STDEV.S(M8:M16)</f>
        <v>63.629184167155401</v>
      </c>
      <c r="P11" s="3">
        <f t="shared" si="0"/>
        <v>0.52753713129354851</v>
      </c>
      <c r="Q11" s="3">
        <f t="shared" si="1"/>
        <v>19.459459459459456</v>
      </c>
      <c r="R11" s="3">
        <f t="shared" si="2"/>
        <v>27.16566566566566</v>
      </c>
      <c r="S11" s="3">
        <f>_xlfn.STDEV.S(Q8:Q16)</f>
        <v>14.330897334944915</v>
      </c>
    </row>
    <row r="12" spans="1:19" x14ac:dyDescent="0.3">
      <c r="A12" s="1" t="s">
        <v>24</v>
      </c>
      <c r="B12" s="1">
        <v>1</v>
      </c>
      <c r="C12" s="1" t="s">
        <v>5</v>
      </c>
      <c r="D12" s="1" t="s">
        <v>6</v>
      </c>
      <c r="E12" s="1" t="s">
        <v>16</v>
      </c>
      <c r="F12" s="1" t="s">
        <v>7</v>
      </c>
      <c r="G12" s="1" t="s">
        <v>7</v>
      </c>
      <c r="H12" s="1" t="s">
        <v>7</v>
      </c>
      <c r="I12" s="1" t="s">
        <v>6</v>
      </c>
      <c r="J12" s="1" t="s">
        <v>8</v>
      </c>
      <c r="K12" s="1" t="s">
        <v>7</v>
      </c>
      <c r="L12" s="3">
        <v>444.00000000000006</v>
      </c>
      <c r="M12" s="3">
        <v>85</v>
      </c>
      <c r="N12" s="3">
        <f>AVERAGE(M8:M16)</f>
        <v>120.61555555555555</v>
      </c>
      <c r="O12" s="3">
        <f>_xlfn.STDEV.S(M8:M16)</f>
        <v>63.629184167155401</v>
      </c>
      <c r="P12" s="3">
        <f t="shared" si="0"/>
        <v>0.52753713129354851</v>
      </c>
      <c r="Q12" s="3">
        <f t="shared" si="1"/>
        <v>19.144144144144143</v>
      </c>
      <c r="R12" s="3">
        <f t="shared" si="2"/>
        <v>27.16566566566566</v>
      </c>
      <c r="S12" s="3">
        <f>_xlfn.STDEV.S(Q8:Q16)</f>
        <v>14.330897334944915</v>
      </c>
    </row>
    <row r="13" spans="1:19" x14ac:dyDescent="0.3">
      <c r="A13" s="1" t="s">
        <v>24</v>
      </c>
      <c r="B13" s="1">
        <v>1</v>
      </c>
      <c r="C13" s="1" t="s">
        <v>5</v>
      </c>
      <c r="D13" s="1" t="s">
        <v>6</v>
      </c>
      <c r="E13" s="1" t="s">
        <v>16</v>
      </c>
      <c r="F13" s="1" t="s">
        <v>7</v>
      </c>
      <c r="G13" s="1" t="s">
        <v>7</v>
      </c>
      <c r="H13" s="1" t="s">
        <v>7</v>
      </c>
      <c r="I13" s="1" t="s">
        <v>6</v>
      </c>
      <c r="J13" s="1" t="s">
        <v>8</v>
      </c>
      <c r="K13" s="1" t="s">
        <v>7</v>
      </c>
      <c r="L13" s="3">
        <v>444.00000000000006</v>
      </c>
      <c r="M13" s="3">
        <v>135.54</v>
      </c>
      <c r="N13" s="3">
        <f>AVERAGE(M8:M16)</f>
        <v>120.61555555555555</v>
      </c>
      <c r="O13" s="3">
        <f>_xlfn.STDEV.S(M8:M16)</f>
        <v>63.629184167155401</v>
      </c>
      <c r="P13" s="3">
        <f t="shared" si="0"/>
        <v>0.52753713129354851</v>
      </c>
      <c r="Q13" s="3">
        <f t="shared" si="1"/>
        <v>30.527027027027025</v>
      </c>
      <c r="R13" s="3">
        <f t="shared" si="2"/>
        <v>27.16566566566566</v>
      </c>
      <c r="S13" s="3">
        <f>_xlfn.STDEV.S(Q8:Q16)</f>
        <v>14.330897334944915</v>
      </c>
    </row>
    <row r="14" spans="1:19" x14ac:dyDescent="0.3">
      <c r="A14" s="1" t="s">
        <v>24</v>
      </c>
      <c r="B14" s="1">
        <v>1</v>
      </c>
      <c r="C14" s="1" t="s">
        <v>5</v>
      </c>
      <c r="D14" s="1" t="s">
        <v>6</v>
      </c>
      <c r="E14" s="1" t="s">
        <v>16</v>
      </c>
      <c r="F14" s="1" t="s">
        <v>7</v>
      </c>
      <c r="G14" s="1" t="s">
        <v>7</v>
      </c>
      <c r="H14" s="1" t="s">
        <v>7</v>
      </c>
      <c r="I14" s="1" t="s">
        <v>6</v>
      </c>
      <c r="J14" s="1" t="s">
        <v>8</v>
      </c>
      <c r="K14" s="1" t="s">
        <v>7</v>
      </c>
      <c r="L14" s="3">
        <v>444.00000000000006</v>
      </c>
      <c r="M14" s="3">
        <v>87.36</v>
      </c>
      <c r="N14" s="3">
        <f>AVERAGE(M8:M16)</f>
        <v>120.61555555555555</v>
      </c>
      <c r="O14" s="3">
        <f>_xlfn.STDEV.S(M8:M16)</f>
        <v>63.629184167155401</v>
      </c>
      <c r="P14" s="3">
        <f t="shared" si="0"/>
        <v>0.52753713129354851</v>
      </c>
      <c r="Q14" s="3">
        <f t="shared" si="1"/>
        <v>19.675675675675674</v>
      </c>
      <c r="R14" s="3">
        <f t="shared" si="2"/>
        <v>27.16566566566566</v>
      </c>
      <c r="S14" s="3">
        <f>_xlfn.STDEV.S(Q8:Q16)</f>
        <v>14.330897334944915</v>
      </c>
    </row>
    <row r="15" spans="1:19" x14ac:dyDescent="0.3">
      <c r="A15" s="1" t="s">
        <v>24</v>
      </c>
      <c r="B15" s="1">
        <v>1</v>
      </c>
      <c r="C15" s="1" t="s">
        <v>5</v>
      </c>
      <c r="D15" s="1" t="s">
        <v>6</v>
      </c>
      <c r="E15" s="1" t="s">
        <v>16</v>
      </c>
      <c r="F15" s="1" t="s">
        <v>7</v>
      </c>
      <c r="G15" s="1" t="s">
        <v>7</v>
      </c>
      <c r="H15" s="1" t="s">
        <v>7</v>
      </c>
      <c r="I15" s="1" t="s">
        <v>6</v>
      </c>
      <c r="J15" s="1" t="s">
        <v>8</v>
      </c>
      <c r="K15" s="1" t="s">
        <v>7</v>
      </c>
      <c r="L15" s="3">
        <v>444.00000000000006</v>
      </c>
      <c r="M15" s="3">
        <v>79.92</v>
      </c>
      <c r="N15" s="3">
        <f>AVERAGE(M8:M16)</f>
        <v>120.61555555555555</v>
      </c>
      <c r="O15" s="3">
        <f>_xlfn.STDEV.S(M8:M16)</f>
        <v>63.629184167155401</v>
      </c>
      <c r="P15" s="3">
        <f t="shared" si="0"/>
        <v>0.52753713129354851</v>
      </c>
      <c r="Q15" s="3">
        <f t="shared" si="1"/>
        <v>17.999999999999996</v>
      </c>
      <c r="R15" s="3">
        <f t="shared" si="2"/>
        <v>27.16566566566566</v>
      </c>
      <c r="S15" s="3">
        <f>_xlfn.STDEV.S(Q8:Q16)</f>
        <v>14.330897334944915</v>
      </c>
    </row>
    <row r="16" spans="1:19" x14ac:dyDescent="0.3">
      <c r="A16" s="1" t="s">
        <v>24</v>
      </c>
      <c r="B16" s="1">
        <v>1</v>
      </c>
      <c r="C16" s="1" t="s">
        <v>5</v>
      </c>
      <c r="D16" s="1" t="s">
        <v>6</v>
      </c>
      <c r="E16" s="1" t="s">
        <v>16</v>
      </c>
      <c r="F16" s="1" t="s">
        <v>7</v>
      </c>
      <c r="G16" s="1" t="s">
        <v>7</v>
      </c>
      <c r="H16" s="1" t="s">
        <v>7</v>
      </c>
      <c r="I16" s="1" t="s">
        <v>6</v>
      </c>
      <c r="J16" s="1" t="s">
        <v>8</v>
      </c>
      <c r="K16" s="1" t="s">
        <v>7</v>
      </c>
      <c r="L16" s="3">
        <v>444.00000000000006</v>
      </c>
      <c r="M16" s="3">
        <v>125.32</v>
      </c>
      <c r="N16" s="3">
        <f>AVERAGE(M8:M16)</f>
        <v>120.61555555555555</v>
      </c>
      <c r="O16" s="3">
        <f>_xlfn.STDEV.S(M8:M16)</f>
        <v>63.629184167155401</v>
      </c>
      <c r="P16" s="3">
        <f t="shared" si="0"/>
        <v>0.52753713129354851</v>
      </c>
      <c r="Q16" s="3">
        <f t="shared" si="1"/>
        <v>28.225225225225223</v>
      </c>
      <c r="R16" s="3">
        <f t="shared" si="2"/>
        <v>27.16566566566566</v>
      </c>
      <c r="S16" s="3">
        <f>_xlfn.STDEV.S(Q8:Q16)</f>
        <v>14.330897334944915</v>
      </c>
    </row>
    <row r="17" spans="1:19" x14ac:dyDescent="0.3">
      <c r="A17" s="1" t="s">
        <v>24</v>
      </c>
      <c r="B17" s="1">
        <v>1</v>
      </c>
      <c r="C17" s="1" t="s">
        <v>5</v>
      </c>
      <c r="D17" s="1" t="s">
        <v>6</v>
      </c>
      <c r="E17" s="1">
        <v>2</v>
      </c>
      <c r="F17" s="1" t="s">
        <v>7</v>
      </c>
      <c r="G17" s="1" t="s">
        <v>7</v>
      </c>
      <c r="H17" s="1" t="s">
        <v>7</v>
      </c>
      <c r="I17" s="1" t="s">
        <v>6</v>
      </c>
      <c r="J17" s="1" t="s">
        <v>8</v>
      </c>
      <c r="K17" s="1" t="s">
        <v>7</v>
      </c>
      <c r="L17" s="3">
        <v>444.00000000000006</v>
      </c>
      <c r="M17" s="3">
        <v>181.2</v>
      </c>
      <c r="N17" s="3">
        <f>AVERAGE(M17:M18)</f>
        <v>196.59999999999997</v>
      </c>
      <c r="O17" s="3">
        <f>_xlfn.STDEV.S(M17:M18)</f>
        <v>21.778888860545653</v>
      </c>
      <c r="P17" s="3">
        <f t="shared" si="0"/>
        <v>0.11077766460094433</v>
      </c>
      <c r="Q17" s="3">
        <f t="shared" si="1"/>
        <v>40.810810810810807</v>
      </c>
      <c r="R17" s="3">
        <f t="shared" si="2"/>
        <v>44.279279279279265</v>
      </c>
      <c r="S17" s="3">
        <f>_xlfn.STDEV.S(Q17:Q18)</f>
        <v>4.905155148771537</v>
      </c>
    </row>
    <row r="18" spans="1:19" x14ac:dyDescent="0.3">
      <c r="A18" s="1" t="s">
        <v>24</v>
      </c>
      <c r="B18" s="1">
        <v>1</v>
      </c>
      <c r="C18" s="1" t="s">
        <v>5</v>
      </c>
      <c r="D18" s="1" t="s">
        <v>6</v>
      </c>
      <c r="E18" s="1">
        <v>2</v>
      </c>
      <c r="F18" s="1" t="s">
        <v>7</v>
      </c>
      <c r="G18" s="1" t="s">
        <v>7</v>
      </c>
      <c r="H18" s="1" t="s">
        <v>7</v>
      </c>
      <c r="I18" s="1" t="s">
        <v>6</v>
      </c>
      <c r="J18" s="1" t="s">
        <v>8</v>
      </c>
      <c r="K18" s="1" t="s">
        <v>7</v>
      </c>
      <c r="L18" s="3">
        <v>444.00000000000006</v>
      </c>
      <c r="M18" s="3">
        <v>211.99999999999997</v>
      </c>
      <c r="N18" s="3">
        <f>AVERAGE(M17:M18)</f>
        <v>196.59999999999997</v>
      </c>
      <c r="O18" s="3">
        <f>_xlfn.STDEV.S(M17:M18)</f>
        <v>21.778888860545653</v>
      </c>
      <c r="P18" s="3">
        <f t="shared" si="0"/>
        <v>0.11077766460094433</v>
      </c>
      <c r="Q18" s="3">
        <f t="shared" si="1"/>
        <v>47.747747747747731</v>
      </c>
      <c r="R18" s="3">
        <f t="shared" si="2"/>
        <v>44.279279279279265</v>
      </c>
      <c r="S18" s="3">
        <f>_xlfn.STDEV.S(Q17:Q18)</f>
        <v>4.905155148771537</v>
      </c>
    </row>
    <row r="19" spans="1:19" x14ac:dyDescent="0.3">
      <c r="A19" s="1" t="s">
        <v>24</v>
      </c>
      <c r="B19" s="1">
        <v>1</v>
      </c>
      <c r="C19" s="1" t="s">
        <v>5</v>
      </c>
      <c r="D19" s="1" t="s">
        <v>6</v>
      </c>
      <c r="E19" s="1" t="s">
        <v>16</v>
      </c>
      <c r="F19" s="1" t="s">
        <v>7</v>
      </c>
      <c r="G19" s="1" t="s">
        <v>7</v>
      </c>
      <c r="H19" s="1" t="s">
        <v>7</v>
      </c>
      <c r="I19" s="1" t="s">
        <v>6</v>
      </c>
      <c r="J19" s="1" t="s">
        <v>8</v>
      </c>
      <c r="K19" s="1" t="s">
        <v>7</v>
      </c>
      <c r="L19" s="3">
        <v>310</v>
      </c>
      <c r="M19" s="3">
        <v>170.91200000000001</v>
      </c>
      <c r="N19" s="3">
        <f>AVERAGE(M19:M22)</f>
        <v>101.78750000000001</v>
      </c>
      <c r="O19" s="3">
        <f>_xlfn.STDEV.S(M19:M22)</f>
        <v>56.814105111905654</v>
      </c>
      <c r="P19" s="3">
        <f t="shared" si="0"/>
        <v>0.55816387190868866</v>
      </c>
      <c r="Q19" s="3">
        <f t="shared" si="1"/>
        <v>55.132903225806452</v>
      </c>
      <c r="R19" s="3">
        <f t="shared" si="2"/>
        <v>32.83467741935484</v>
      </c>
      <c r="S19" s="3">
        <f>_xlfn.STDEV.S(Q19:Q22)</f>
        <v>18.327130681259895</v>
      </c>
    </row>
    <row r="20" spans="1:19" x14ac:dyDescent="0.3">
      <c r="A20" s="1" t="s">
        <v>24</v>
      </c>
      <c r="B20" s="1">
        <v>1</v>
      </c>
      <c r="C20" s="1" t="s">
        <v>5</v>
      </c>
      <c r="D20" s="1" t="s">
        <v>6</v>
      </c>
      <c r="E20" s="1" t="s">
        <v>16</v>
      </c>
      <c r="F20" s="1" t="s">
        <v>7</v>
      </c>
      <c r="G20" s="1" t="s">
        <v>7</v>
      </c>
      <c r="H20" s="1" t="s">
        <v>7</v>
      </c>
      <c r="I20" s="1" t="s">
        <v>6</v>
      </c>
      <c r="J20" s="1" t="s">
        <v>8</v>
      </c>
      <c r="K20" s="1" t="s">
        <v>7</v>
      </c>
      <c r="L20" s="3">
        <v>310</v>
      </c>
      <c r="M20" s="3">
        <v>62.146000000000008</v>
      </c>
      <c r="N20" s="3">
        <f>AVERAGE(M19:M22)</f>
        <v>101.78750000000001</v>
      </c>
      <c r="O20" s="3">
        <f>_xlfn.STDEV.S(M19:M22)</f>
        <v>56.814105111905654</v>
      </c>
      <c r="P20" s="3">
        <f t="shared" si="0"/>
        <v>0.55816387190868866</v>
      </c>
      <c r="Q20" s="3">
        <f t="shared" si="1"/>
        <v>20.047096774193548</v>
      </c>
      <c r="R20" s="3">
        <f t="shared" si="2"/>
        <v>32.83467741935484</v>
      </c>
      <c r="S20" s="3">
        <f>_xlfn.STDEV.S(Q19:Q22)</f>
        <v>18.327130681259895</v>
      </c>
    </row>
    <row r="21" spans="1:19" x14ac:dyDescent="0.3">
      <c r="A21" s="1" t="s">
        <v>24</v>
      </c>
      <c r="B21" s="1">
        <v>1</v>
      </c>
      <c r="C21" s="1" t="s">
        <v>5</v>
      </c>
      <c r="D21" s="1" t="s">
        <v>6</v>
      </c>
      <c r="E21" s="1" t="s">
        <v>16</v>
      </c>
      <c r="F21" s="1" t="s">
        <v>7</v>
      </c>
      <c r="G21" s="1" t="s">
        <v>7</v>
      </c>
      <c r="H21" s="1" t="s">
        <v>7</v>
      </c>
      <c r="I21" s="1" t="s">
        <v>6</v>
      </c>
      <c r="J21" s="1" t="s">
        <v>8</v>
      </c>
      <c r="K21" s="1" t="s">
        <v>7</v>
      </c>
      <c r="L21" s="3">
        <v>310</v>
      </c>
      <c r="M21" s="3">
        <v>48.971999999999994</v>
      </c>
      <c r="N21" s="3">
        <f>AVERAGE(M19:M22)</f>
        <v>101.78750000000001</v>
      </c>
      <c r="O21" s="3">
        <f>_xlfn.STDEV.S(M19:M22)</f>
        <v>56.814105111905654</v>
      </c>
      <c r="P21" s="3">
        <f t="shared" si="0"/>
        <v>0.55816387190868866</v>
      </c>
      <c r="Q21" s="3">
        <f t="shared" si="1"/>
        <v>15.797419354838709</v>
      </c>
      <c r="R21" s="3">
        <f t="shared" si="2"/>
        <v>32.83467741935484</v>
      </c>
      <c r="S21" s="3">
        <f>_xlfn.STDEV.S(Q19:Q22)</f>
        <v>18.327130681259895</v>
      </c>
    </row>
    <row r="22" spans="1:19" x14ac:dyDescent="0.3">
      <c r="A22" s="1" t="s">
        <v>24</v>
      </c>
      <c r="B22" s="1">
        <v>1</v>
      </c>
      <c r="C22" s="1" t="s">
        <v>5</v>
      </c>
      <c r="D22" s="1" t="s">
        <v>6</v>
      </c>
      <c r="E22" s="1" t="s">
        <v>16</v>
      </c>
      <c r="F22" s="1" t="s">
        <v>7</v>
      </c>
      <c r="G22" s="1" t="s">
        <v>7</v>
      </c>
      <c r="H22" s="1" t="s">
        <v>7</v>
      </c>
      <c r="I22" s="1" t="s">
        <v>6</v>
      </c>
      <c r="J22" s="1" t="s">
        <v>8</v>
      </c>
      <c r="K22" s="1" t="s">
        <v>7</v>
      </c>
      <c r="L22" s="3">
        <v>310</v>
      </c>
      <c r="M22" s="3">
        <v>125.12</v>
      </c>
      <c r="N22" s="3">
        <f>AVERAGE(M19:M22)</f>
        <v>101.78750000000001</v>
      </c>
      <c r="O22" s="3">
        <f>_xlfn.STDEV.S(M19:M22)</f>
        <v>56.814105111905654</v>
      </c>
      <c r="P22" s="3">
        <f t="shared" si="0"/>
        <v>0.55816387190868866</v>
      </c>
      <c r="Q22" s="3">
        <f t="shared" si="1"/>
        <v>40.361290322580643</v>
      </c>
      <c r="R22" s="3">
        <f t="shared" si="2"/>
        <v>32.83467741935484</v>
      </c>
      <c r="S22" s="3">
        <f>_xlfn.STDEV.S(Q19:Q22)</f>
        <v>18.327130681259895</v>
      </c>
    </row>
    <row r="23" spans="1:19" x14ac:dyDescent="0.3">
      <c r="A23" s="1" t="s">
        <v>10</v>
      </c>
      <c r="B23" s="1">
        <v>2</v>
      </c>
      <c r="C23" s="1" t="s">
        <v>9</v>
      </c>
      <c r="D23" s="1" t="s">
        <v>8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6</v>
      </c>
      <c r="J23" s="1" t="s">
        <v>7</v>
      </c>
      <c r="K23" s="1" t="s">
        <v>6</v>
      </c>
      <c r="L23" s="3">
        <v>20</v>
      </c>
      <c r="M23" s="3">
        <v>11.423999999999999</v>
      </c>
      <c r="N23" s="3">
        <f>AVERAGE(M23:M30)</f>
        <v>13.4248125</v>
      </c>
      <c r="O23" s="3">
        <f>_xlfn.STDEV.S(M23:M30)</f>
        <v>1.0269100648304117</v>
      </c>
      <c r="P23" s="3">
        <f t="shared" si="0"/>
        <v>7.6493438163878394E-2</v>
      </c>
      <c r="Q23" s="3">
        <f t="shared" si="1"/>
        <v>57.11999999999999</v>
      </c>
      <c r="R23" s="3">
        <f t="shared" si="2"/>
        <v>67.124062500000008</v>
      </c>
      <c r="S23" s="3">
        <f>_xlfn.STDEV.S(Q23:Q30)</f>
        <v>5.1345503241520616</v>
      </c>
    </row>
    <row r="24" spans="1:19" x14ac:dyDescent="0.3">
      <c r="A24" s="1" t="s">
        <v>10</v>
      </c>
      <c r="B24" s="1">
        <v>2</v>
      </c>
      <c r="C24" s="1" t="s">
        <v>9</v>
      </c>
      <c r="D24" s="1" t="s">
        <v>8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6</v>
      </c>
      <c r="J24" s="1" t="s">
        <v>7</v>
      </c>
      <c r="K24" s="1" t="s">
        <v>6</v>
      </c>
      <c r="L24" s="3">
        <v>20</v>
      </c>
      <c r="M24" s="3">
        <v>13.827</v>
      </c>
      <c r="N24" s="3">
        <f>AVERAGE(M23:M30)</f>
        <v>13.4248125</v>
      </c>
      <c r="O24" s="3">
        <f>_xlfn.STDEV.S(M23:M30)</f>
        <v>1.0269100648304117</v>
      </c>
      <c r="P24" s="3">
        <f t="shared" si="0"/>
        <v>7.6493438163878394E-2</v>
      </c>
      <c r="Q24" s="3">
        <f t="shared" si="1"/>
        <v>69.135000000000005</v>
      </c>
      <c r="R24" s="3">
        <f t="shared" si="2"/>
        <v>67.124062500000008</v>
      </c>
      <c r="S24" s="3">
        <f>_xlfn.STDEV.S(Q23:Q30)</f>
        <v>5.1345503241520616</v>
      </c>
    </row>
    <row r="25" spans="1:19" x14ac:dyDescent="0.3">
      <c r="A25" s="1" t="s">
        <v>10</v>
      </c>
      <c r="B25" s="1">
        <v>2</v>
      </c>
      <c r="C25" s="1" t="s">
        <v>9</v>
      </c>
      <c r="D25" s="1" t="s">
        <v>8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6</v>
      </c>
      <c r="J25" s="1" t="s">
        <v>7</v>
      </c>
      <c r="K25" s="1" t="s">
        <v>6</v>
      </c>
      <c r="L25" s="3">
        <v>20</v>
      </c>
      <c r="M25" s="3">
        <v>13.8355</v>
      </c>
      <c r="N25" s="3">
        <f>AVERAGE(M23:M30)</f>
        <v>13.4248125</v>
      </c>
      <c r="O25" s="3">
        <f>_xlfn.STDEV.S(M23:M30)</f>
        <v>1.0269100648304117</v>
      </c>
      <c r="P25" s="3">
        <f t="shared" si="0"/>
        <v>7.6493438163878394E-2</v>
      </c>
      <c r="Q25" s="3">
        <f t="shared" si="1"/>
        <v>69.177499999999995</v>
      </c>
      <c r="R25" s="3">
        <f t="shared" si="2"/>
        <v>67.124062500000008</v>
      </c>
      <c r="S25" s="3">
        <f>_xlfn.STDEV.S(Q23:Q30)</f>
        <v>5.1345503241520616</v>
      </c>
    </row>
    <row r="26" spans="1:19" x14ac:dyDescent="0.3">
      <c r="A26" s="1" t="s">
        <v>10</v>
      </c>
      <c r="B26" s="1">
        <v>2</v>
      </c>
      <c r="C26" s="1" t="s">
        <v>9</v>
      </c>
      <c r="D26" s="1" t="s">
        <v>8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6</v>
      </c>
      <c r="J26" s="1" t="s">
        <v>7</v>
      </c>
      <c r="K26" s="1" t="s">
        <v>6</v>
      </c>
      <c r="L26" s="3">
        <v>20</v>
      </c>
      <c r="M26" s="3">
        <v>12.837</v>
      </c>
      <c r="N26" s="3">
        <f>AVERAGE(M23:M30)</f>
        <v>13.4248125</v>
      </c>
      <c r="O26" s="3">
        <f>_xlfn.STDEV.S(M23:M30)</f>
        <v>1.0269100648304117</v>
      </c>
      <c r="P26" s="3">
        <f t="shared" si="0"/>
        <v>7.6493438163878394E-2</v>
      </c>
      <c r="Q26" s="3">
        <f t="shared" si="1"/>
        <v>64.185000000000002</v>
      </c>
      <c r="R26" s="3">
        <f t="shared" si="2"/>
        <v>67.124062500000008</v>
      </c>
      <c r="S26" s="3">
        <f>_xlfn.STDEV.S(Q23:Q30)</f>
        <v>5.1345503241520616</v>
      </c>
    </row>
    <row r="27" spans="1:19" x14ac:dyDescent="0.3">
      <c r="A27" s="1" t="s">
        <v>10</v>
      </c>
      <c r="B27" s="1">
        <v>2</v>
      </c>
      <c r="C27" s="1" t="s">
        <v>9</v>
      </c>
      <c r="D27" s="1" t="s">
        <v>8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6</v>
      </c>
      <c r="J27" s="1" t="s">
        <v>7</v>
      </c>
      <c r="K27" s="1" t="s">
        <v>6</v>
      </c>
      <c r="L27" s="3">
        <v>20</v>
      </c>
      <c r="M27" s="3">
        <v>12.958</v>
      </c>
      <c r="N27" s="3">
        <f>AVERAGE(M23:M30)</f>
        <v>13.4248125</v>
      </c>
      <c r="O27" s="3">
        <f>_xlfn.STDEV.S(M23:M30)</f>
        <v>1.0269100648304117</v>
      </c>
      <c r="P27" s="3">
        <f t="shared" si="0"/>
        <v>7.6493438163878394E-2</v>
      </c>
      <c r="Q27" s="3">
        <f t="shared" si="1"/>
        <v>64.789999999999992</v>
      </c>
      <c r="R27" s="3">
        <f t="shared" si="2"/>
        <v>67.124062500000008</v>
      </c>
      <c r="S27" s="3">
        <f>_xlfn.STDEV.S(Q23:Q30)</f>
        <v>5.1345503241520616</v>
      </c>
    </row>
    <row r="28" spans="1:19" x14ac:dyDescent="0.3">
      <c r="A28" s="1" t="s">
        <v>10</v>
      </c>
      <c r="B28" s="1">
        <v>2</v>
      </c>
      <c r="C28" s="1" t="s">
        <v>9</v>
      </c>
      <c r="D28" s="1" t="s">
        <v>8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6</v>
      </c>
      <c r="J28" s="1" t="s">
        <v>7</v>
      </c>
      <c r="K28" s="1" t="s">
        <v>6</v>
      </c>
      <c r="L28" s="3">
        <v>20</v>
      </c>
      <c r="M28" s="3">
        <v>14.152000000000001</v>
      </c>
      <c r="N28" s="3">
        <f>AVERAGE(M23:M30)</f>
        <v>13.4248125</v>
      </c>
      <c r="O28" s="3">
        <f>_xlfn.STDEV.S(M23:M30)</f>
        <v>1.0269100648304117</v>
      </c>
      <c r="P28" s="3">
        <f t="shared" si="0"/>
        <v>7.6493438163878394E-2</v>
      </c>
      <c r="Q28" s="3">
        <f t="shared" si="1"/>
        <v>70.760000000000005</v>
      </c>
      <c r="R28" s="3">
        <f t="shared" si="2"/>
        <v>67.124062500000008</v>
      </c>
      <c r="S28" s="3">
        <f>_xlfn.STDEV.S(Q23:Q30)</f>
        <v>5.1345503241520616</v>
      </c>
    </row>
    <row r="29" spans="1:19" x14ac:dyDescent="0.3">
      <c r="A29" s="1" t="s">
        <v>10</v>
      </c>
      <c r="B29" s="1">
        <v>2</v>
      </c>
      <c r="C29" s="1" t="s">
        <v>9</v>
      </c>
      <c r="D29" s="1" t="s">
        <v>8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6</v>
      </c>
      <c r="J29" s="1" t="s">
        <v>7</v>
      </c>
      <c r="K29" s="1" t="s">
        <v>6</v>
      </c>
      <c r="L29" s="3">
        <v>20</v>
      </c>
      <c r="M29" s="3">
        <v>13.547000000000001</v>
      </c>
      <c r="N29" s="3">
        <f>AVERAGE(M23:M30)</f>
        <v>13.4248125</v>
      </c>
      <c r="O29" s="3">
        <f>_xlfn.STDEV.S(M23:M30)</f>
        <v>1.0269100648304117</v>
      </c>
      <c r="P29" s="3">
        <f t="shared" si="0"/>
        <v>7.6493438163878394E-2</v>
      </c>
      <c r="Q29" s="3">
        <f t="shared" si="1"/>
        <v>67.734999999999999</v>
      </c>
      <c r="R29" s="3">
        <f t="shared" si="2"/>
        <v>67.124062500000008</v>
      </c>
      <c r="S29" s="3">
        <f>_xlfn.STDEV.S(Q23:Q30)</f>
        <v>5.1345503241520616</v>
      </c>
    </row>
    <row r="30" spans="1:19" x14ac:dyDescent="0.3">
      <c r="A30" s="1" t="s">
        <v>10</v>
      </c>
      <c r="B30" s="1">
        <v>2</v>
      </c>
      <c r="C30" s="1" t="s">
        <v>9</v>
      </c>
      <c r="D30" s="1" t="s">
        <v>8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6</v>
      </c>
      <c r="J30" s="1" t="s">
        <v>7</v>
      </c>
      <c r="K30" s="1" t="s">
        <v>6</v>
      </c>
      <c r="L30" s="3">
        <v>20</v>
      </c>
      <c r="M30" s="3">
        <v>14.818</v>
      </c>
      <c r="N30" s="3">
        <f>AVERAGE(M23:M30)</f>
        <v>13.4248125</v>
      </c>
      <c r="O30" s="3">
        <f>_xlfn.STDEV.S(M23:M30)</f>
        <v>1.0269100648304117</v>
      </c>
      <c r="P30" s="3">
        <f t="shared" si="0"/>
        <v>7.6493438163878394E-2</v>
      </c>
      <c r="Q30" s="3">
        <f t="shared" si="1"/>
        <v>74.09</v>
      </c>
      <c r="R30" s="3">
        <f t="shared" si="2"/>
        <v>67.124062500000008</v>
      </c>
      <c r="S30" s="3">
        <f>_xlfn.STDEV.S(Q23:Q30)</f>
        <v>5.1345503241520616</v>
      </c>
    </row>
    <row r="31" spans="1:19" x14ac:dyDescent="0.3">
      <c r="A31" s="1" t="s">
        <v>24</v>
      </c>
      <c r="B31" s="1">
        <v>3</v>
      </c>
      <c r="C31" s="1" t="s">
        <v>11</v>
      </c>
      <c r="D31" s="1" t="s">
        <v>6</v>
      </c>
      <c r="E31" s="1" t="s">
        <v>15</v>
      </c>
      <c r="F31" s="1" t="s">
        <v>7</v>
      </c>
      <c r="G31" s="1" t="s">
        <v>7</v>
      </c>
      <c r="H31" s="1" t="s">
        <v>7</v>
      </c>
      <c r="I31" s="1" t="s">
        <v>6</v>
      </c>
      <c r="J31" s="1" t="s">
        <v>8</v>
      </c>
      <c r="K31" s="1" t="s">
        <v>7</v>
      </c>
      <c r="L31" s="3">
        <v>95.4</v>
      </c>
      <c r="M31" s="3">
        <v>60.4</v>
      </c>
      <c r="N31" s="3">
        <f>AVERAGE(M31:M33)</f>
        <v>60.593333333333334</v>
      </c>
      <c r="O31" s="3">
        <f>_xlfn.STDEV.S(M31:M33)</f>
        <v>1.0632654105788146</v>
      </c>
      <c r="P31" s="3">
        <f t="shared" si="0"/>
        <v>1.7547564263045681E-2</v>
      </c>
      <c r="Q31" s="3">
        <f t="shared" si="1"/>
        <v>63.312368972746327</v>
      </c>
      <c r="R31" s="3">
        <f t="shared" si="2"/>
        <v>63.515024458420676</v>
      </c>
      <c r="S31" s="3">
        <f>_xlfn.STDEV.S(Q31:Q33)</f>
        <v>1.1145339733530579</v>
      </c>
    </row>
    <row r="32" spans="1:19" x14ac:dyDescent="0.3">
      <c r="A32" s="1" t="s">
        <v>24</v>
      </c>
      <c r="B32" s="1">
        <v>3</v>
      </c>
      <c r="C32" s="1" t="s">
        <v>11</v>
      </c>
      <c r="D32" s="1" t="s">
        <v>6</v>
      </c>
      <c r="E32" s="1" t="s">
        <v>15</v>
      </c>
      <c r="F32" s="1" t="s">
        <v>7</v>
      </c>
      <c r="G32" s="1" t="s">
        <v>7</v>
      </c>
      <c r="H32" s="1" t="s">
        <v>7</v>
      </c>
      <c r="I32" s="1" t="s">
        <v>6</v>
      </c>
      <c r="J32" s="1" t="s">
        <v>8</v>
      </c>
      <c r="K32" s="1" t="s">
        <v>7</v>
      </c>
      <c r="L32" s="3">
        <v>95.4</v>
      </c>
      <c r="M32" s="3">
        <v>59.64</v>
      </c>
      <c r="N32" s="3">
        <f>AVERAGE(M31:M33)</f>
        <v>60.593333333333334</v>
      </c>
      <c r="O32" s="3">
        <f>_xlfn.STDEV.S(M31:M33)</f>
        <v>1.0632654105788146</v>
      </c>
      <c r="P32" s="3">
        <f t="shared" si="0"/>
        <v>1.7547564263045681E-2</v>
      </c>
      <c r="Q32" s="3">
        <f t="shared" si="1"/>
        <v>62.515723270440247</v>
      </c>
      <c r="R32" s="3">
        <f t="shared" si="2"/>
        <v>63.515024458420676</v>
      </c>
      <c r="S32" s="3">
        <f>_xlfn.STDEV.S(Q31:Q33)</f>
        <v>1.1145339733530579</v>
      </c>
    </row>
    <row r="33" spans="1:21" x14ac:dyDescent="0.3">
      <c r="A33" s="1" t="s">
        <v>24</v>
      </c>
      <c r="B33" s="1">
        <v>3</v>
      </c>
      <c r="C33" s="1" t="s">
        <v>11</v>
      </c>
      <c r="D33" s="1" t="s">
        <v>6</v>
      </c>
      <c r="E33" s="1" t="s">
        <v>15</v>
      </c>
      <c r="F33" s="1" t="s">
        <v>7</v>
      </c>
      <c r="G33" s="1" t="s">
        <v>7</v>
      </c>
      <c r="H33" s="1" t="s">
        <v>7</v>
      </c>
      <c r="I33" s="1" t="s">
        <v>6</v>
      </c>
      <c r="J33" s="1" t="s">
        <v>8</v>
      </c>
      <c r="K33" s="1" t="s">
        <v>7</v>
      </c>
      <c r="L33" s="3">
        <v>95.4</v>
      </c>
      <c r="M33" s="3">
        <v>61.74</v>
      </c>
      <c r="N33" s="3">
        <f>AVERAGE(M31:M33)</f>
        <v>60.593333333333334</v>
      </c>
      <c r="O33" s="3">
        <f>_xlfn.STDEV.S(M31:M33)</f>
        <v>1.0632654105788146</v>
      </c>
      <c r="P33" s="3">
        <f t="shared" si="0"/>
        <v>1.7547564263045681E-2</v>
      </c>
      <c r="Q33" s="3">
        <f t="shared" si="1"/>
        <v>64.716981132075475</v>
      </c>
      <c r="R33" s="3">
        <f t="shared" si="2"/>
        <v>63.515024458420676</v>
      </c>
      <c r="S33" s="3">
        <f>_xlfn.STDEV.S(Q31:Q33)</f>
        <v>1.1145339733530579</v>
      </c>
      <c r="T33" s="2"/>
      <c r="U33" s="2"/>
    </row>
    <row r="34" spans="1:21" x14ac:dyDescent="0.3">
      <c r="A34" s="1" t="s">
        <v>17</v>
      </c>
      <c r="B34" s="1">
        <v>3</v>
      </c>
      <c r="C34" s="1" t="s">
        <v>11</v>
      </c>
      <c r="D34" s="1" t="s">
        <v>6</v>
      </c>
      <c r="E34" s="1" t="s">
        <v>7</v>
      </c>
      <c r="F34" s="1" t="s">
        <v>7</v>
      </c>
      <c r="G34" s="1" t="s">
        <v>7</v>
      </c>
      <c r="H34" s="1" t="s">
        <v>7</v>
      </c>
      <c r="I34" s="1" t="s">
        <v>6</v>
      </c>
      <c r="J34" s="1" t="s">
        <v>7</v>
      </c>
      <c r="K34" s="1" t="s">
        <v>6</v>
      </c>
      <c r="L34" s="3">
        <v>95.4</v>
      </c>
      <c r="M34" s="3">
        <v>65.11999999999999</v>
      </c>
      <c r="N34" s="3">
        <f>AVERAGE(M34:M36)</f>
        <v>66.989999999999995</v>
      </c>
      <c r="O34" s="3">
        <f>_xlfn.STDEV.S(M34:M36)</f>
        <v>1.6426502975374964</v>
      </c>
      <c r="P34" s="3">
        <f t="shared" si="0"/>
        <v>2.4520828445103695E-2</v>
      </c>
      <c r="Q34" s="3">
        <f t="shared" si="1"/>
        <v>68.259958071278817</v>
      </c>
      <c r="R34" s="3">
        <f t="shared" si="2"/>
        <v>70.220125786163507</v>
      </c>
      <c r="S34" s="3">
        <f>_xlfn.STDEV.S(Q34:Q36)</f>
        <v>1.7218556577961117</v>
      </c>
      <c r="T34" s="2"/>
      <c r="U34" s="2"/>
    </row>
    <row r="35" spans="1:21" x14ac:dyDescent="0.3">
      <c r="A35" s="1" t="s">
        <v>17</v>
      </c>
      <c r="B35" s="1">
        <v>3</v>
      </c>
      <c r="C35" s="1" t="s">
        <v>11</v>
      </c>
      <c r="D35" s="1" t="s">
        <v>6</v>
      </c>
      <c r="E35" s="1" t="s">
        <v>7</v>
      </c>
      <c r="F35" s="1" t="s">
        <v>7</v>
      </c>
      <c r="G35" s="1" t="s">
        <v>7</v>
      </c>
      <c r="H35" s="1" t="s">
        <v>7</v>
      </c>
      <c r="I35" s="1" t="s">
        <v>6</v>
      </c>
      <c r="J35" s="1" t="s">
        <v>7</v>
      </c>
      <c r="K35" s="1" t="s">
        <v>6</v>
      </c>
      <c r="L35" s="3">
        <v>95.4</v>
      </c>
      <c r="M35" s="3">
        <v>68.2</v>
      </c>
      <c r="N35" s="3">
        <f>AVERAGE(M34:M36)</f>
        <v>66.989999999999995</v>
      </c>
      <c r="O35" s="3">
        <f>_xlfn.STDEV.S(M34:M36)</f>
        <v>1.6426502975374964</v>
      </c>
      <c r="P35" s="3">
        <f t="shared" si="0"/>
        <v>2.4520828445103695E-2</v>
      </c>
      <c r="Q35" s="3">
        <f t="shared" si="1"/>
        <v>71.488469601677139</v>
      </c>
      <c r="R35" s="3">
        <f t="shared" si="2"/>
        <v>70.220125786163507</v>
      </c>
      <c r="S35" s="3">
        <f>_xlfn.STDEV.S(Q34:Q36)</f>
        <v>1.7218556577961117</v>
      </c>
    </row>
    <row r="36" spans="1:21" x14ac:dyDescent="0.3">
      <c r="A36" s="1" t="s">
        <v>17</v>
      </c>
      <c r="B36" s="1">
        <v>3</v>
      </c>
      <c r="C36" s="1" t="s">
        <v>11</v>
      </c>
      <c r="D36" s="1" t="s">
        <v>6</v>
      </c>
      <c r="E36" s="1" t="s">
        <v>7</v>
      </c>
      <c r="F36" s="1" t="s">
        <v>7</v>
      </c>
      <c r="G36" s="1" t="s">
        <v>7</v>
      </c>
      <c r="H36" s="1" t="s">
        <v>7</v>
      </c>
      <c r="I36" s="1" t="s">
        <v>6</v>
      </c>
      <c r="J36" s="1" t="s">
        <v>7</v>
      </c>
      <c r="K36" s="1" t="s">
        <v>6</v>
      </c>
      <c r="L36" s="3">
        <v>95.4</v>
      </c>
      <c r="M36" s="3">
        <v>67.650000000000006</v>
      </c>
      <c r="N36" s="3">
        <f>AVERAGE(M34:M36)</f>
        <v>66.989999999999995</v>
      </c>
      <c r="O36" s="3">
        <f>_xlfn.STDEV.S(M34:M36)</f>
        <v>1.6426502975374964</v>
      </c>
      <c r="P36" s="3">
        <f t="shared" si="0"/>
        <v>2.4520828445103695E-2</v>
      </c>
      <c r="Q36" s="3">
        <f t="shared" si="1"/>
        <v>70.911949685534594</v>
      </c>
      <c r="R36" s="3">
        <f t="shared" si="2"/>
        <v>70.220125786163507</v>
      </c>
      <c r="S36" s="3">
        <f>_xlfn.STDEV.S(Q34:Q36)</f>
        <v>1.7218556577961117</v>
      </c>
    </row>
    <row r="37" spans="1:21" x14ac:dyDescent="0.3">
      <c r="A37" s="1" t="s">
        <v>18</v>
      </c>
      <c r="B37" s="1">
        <v>3</v>
      </c>
      <c r="C37" s="1" t="s">
        <v>11</v>
      </c>
      <c r="D37" s="1" t="s">
        <v>6</v>
      </c>
      <c r="E37" s="1" t="s">
        <v>7</v>
      </c>
      <c r="F37" s="1" t="s">
        <v>7</v>
      </c>
      <c r="G37" s="1" t="s">
        <v>7</v>
      </c>
      <c r="H37" s="1" t="s">
        <v>7</v>
      </c>
      <c r="I37" s="1" t="s">
        <v>8</v>
      </c>
      <c r="J37" s="1" t="s">
        <v>7</v>
      </c>
      <c r="K37" s="1" t="s">
        <v>6</v>
      </c>
      <c r="L37" s="3">
        <v>95.4</v>
      </c>
      <c r="M37" s="3">
        <v>68.400000000000006</v>
      </c>
      <c r="N37" s="3">
        <f>AVERAGE(M37:M39)</f>
        <v>62.933333333333337</v>
      </c>
      <c r="O37" s="3">
        <f>_xlfn.STDEV.S(M37:M39)</f>
        <v>4.7384948383778331</v>
      </c>
      <c r="P37" s="3">
        <f t="shared" si="0"/>
        <v>7.5293879847105394E-2</v>
      </c>
      <c r="Q37" s="3">
        <f t="shared" si="1"/>
        <v>71.698113207547181</v>
      </c>
      <c r="R37" s="3">
        <f t="shared" si="2"/>
        <v>65.967854647099927</v>
      </c>
      <c r="S37" s="3">
        <f>_xlfn.STDEV.S(Q37:Q39)</f>
        <v>4.9669757215700603</v>
      </c>
    </row>
    <row r="38" spans="1:21" x14ac:dyDescent="0.3">
      <c r="A38" s="1" t="s">
        <v>18</v>
      </c>
      <c r="B38" s="1">
        <v>3</v>
      </c>
      <c r="C38" s="1" t="s">
        <v>11</v>
      </c>
      <c r="D38" s="1" t="s">
        <v>6</v>
      </c>
      <c r="E38" s="1" t="s">
        <v>7</v>
      </c>
      <c r="F38" s="1" t="s">
        <v>7</v>
      </c>
      <c r="G38" s="1" t="s">
        <v>7</v>
      </c>
      <c r="H38" s="1" t="s">
        <v>7</v>
      </c>
      <c r="I38" s="1" t="s">
        <v>8</v>
      </c>
      <c r="J38" s="1" t="s">
        <v>7</v>
      </c>
      <c r="K38" s="1" t="s">
        <v>6</v>
      </c>
      <c r="L38" s="3">
        <v>95.4</v>
      </c>
      <c r="M38" s="3">
        <v>60</v>
      </c>
      <c r="N38" s="3">
        <f>AVERAGE(M37:M39)</f>
        <v>62.933333333333337</v>
      </c>
      <c r="O38" s="3">
        <f>_xlfn.STDEV.S(M37:M39)</f>
        <v>4.7384948383778331</v>
      </c>
      <c r="P38" s="3">
        <f t="shared" si="0"/>
        <v>7.5293879847105394E-2</v>
      </c>
      <c r="Q38" s="3">
        <f t="shared" si="1"/>
        <v>62.893081761006286</v>
      </c>
      <c r="R38" s="3">
        <f t="shared" si="2"/>
        <v>65.967854647099927</v>
      </c>
      <c r="S38" s="3">
        <f>_xlfn.STDEV.S(Q37:Q39)</f>
        <v>4.9669757215700603</v>
      </c>
    </row>
    <row r="39" spans="1:21" x14ac:dyDescent="0.3">
      <c r="A39" s="1" t="s">
        <v>18</v>
      </c>
      <c r="B39" s="1">
        <v>3</v>
      </c>
      <c r="C39" s="1" t="s">
        <v>11</v>
      </c>
      <c r="D39" s="1" t="s">
        <v>6</v>
      </c>
      <c r="E39" s="1" t="s">
        <v>7</v>
      </c>
      <c r="F39" s="1" t="s">
        <v>7</v>
      </c>
      <c r="G39" s="1" t="s">
        <v>7</v>
      </c>
      <c r="H39" s="1" t="s">
        <v>7</v>
      </c>
      <c r="I39" s="1" t="s">
        <v>8</v>
      </c>
      <c r="J39" s="1" t="s">
        <v>7</v>
      </c>
      <c r="K39" s="1" t="s">
        <v>6</v>
      </c>
      <c r="L39" s="3">
        <v>95.4</v>
      </c>
      <c r="M39" s="3">
        <v>60.4</v>
      </c>
      <c r="N39" s="3">
        <f>AVERAGE(M37:M39)</f>
        <v>62.933333333333337</v>
      </c>
      <c r="O39" s="3">
        <f>_xlfn.STDEV.S(M37:M39)</f>
        <v>4.7384948383778331</v>
      </c>
      <c r="P39" s="3">
        <f t="shared" si="0"/>
        <v>7.5293879847105394E-2</v>
      </c>
      <c r="Q39" s="3">
        <f t="shared" si="1"/>
        <v>63.312368972746327</v>
      </c>
      <c r="R39" s="3">
        <f t="shared" si="2"/>
        <v>65.967854647099927</v>
      </c>
      <c r="S39" s="3">
        <f>_xlfn.STDEV.S(Q37:Q39)</f>
        <v>4.9669757215700603</v>
      </c>
    </row>
    <row r="40" spans="1:21" x14ac:dyDescent="0.3">
      <c r="A40" s="1" t="s">
        <v>12</v>
      </c>
      <c r="B40" s="1">
        <v>3</v>
      </c>
      <c r="C40" s="1" t="s">
        <v>11</v>
      </c>
      <c r="D40" s="1" t="s">
        <v>6</v>
      </c>
      <c r="E40" s="1" t="s">
        <v>7</v>
      </c>
      <c r="F40" s="1" t="s">
        <v>6</v>
      </c>
      <c r="G40" s="1" t="s">
        <v>7</v>
      </c>
      <c r="H40" s="1" t="s">
        <v>7</v>
      </c>
      <c r="I40" s="1" t="s">
        <v>6</v>
      </c>
      <c r="J40" s="1" t="s">
        <v>7</v>
      </c>
      <c r="K40" s="1" t="s">
        <v>7</v>
      </c>
      <c r="L40" s="3">
        <v>95.4</v>
      </c>
      <c r="M40" s="3" t="s">
        <v>7</v>
      </c>
      <c r="N40" s="3" t="s">
        <v>7</v>
      </c>
      <c r="O40" s="3" t="s">
        <v>7</v>
      </c>
      <c r="P40" s="3" t="s">
        <v>7</v>
      </c>
      <c r="Q40" s="3" t="s">
        <v>7</v>
      </c>
      <c r="R40" s="3" t="s">
        <v>7</v>
      </c>
      <c r="S40" s="3" t="s">
        <v>7</v>
      </c>
    </row>
    <row r="41" spans="1:21" x14ac:dyDescent="0.3">
      <c r="A41" s="1" t="s">
        <v>12</v>
      </c>
      <c r="B41" s="1">
        <v>3</v>
      </c>
      <c r="C41" s="1" t="s">
        <v>11</v>
      </c>
      <c r="D41" s="1" t="s">
        <v>6</v>
      </c>
      <c r="E41" s="1" t="s">
        <v>7</v>
      </c>
      <c r="F41" s="1" t="s">
        <v>6</v>
      </c>
      <c r="G41" s="1" t="s">
        <v>7</v>
      </c>
      <c r="H41" s="1" t="s">
        <v>7</v>
      </c>
      <c r="I41" s="1" t="s">
        <v>6</v>
      </c>
      <c r="J41" s="1" t="s">
        <v>7</v>
      </c>
      <c r="K41" s="1" t="s">
        <v>7</v>
      </c>
      <c r="L41" s="3">
        <v>95.4</v>
      </c>
      <c r="M41" s="3" t="s">
        <v>7</v>
      </c>
      <c r="N41" s="3" t="s">
        <v>7</v>
      </c>
      <c r="O41" s="3" t="s">
        <v>7</v>
      </c>
      <c r="P41" s="3" t="s">
        <v>7</v>
      </c>
      <c r="Q41" s="3" t="s">
        <v>7</v>
      </c>
      <c r="R41" s="3" t="s">
        <v>7</v>
      </c>
      <c r="S41" s="3" t="s">
        <v>7</v>
      </c>
    </row>
    <row r="42" spans="1:21" x14ac:dyDescent="0.3">
      <c r="A42" s="1" t="s">
        <v>12</v>
      </c>
      <c r="B42" s="1">
        <v>3</v>
      </c>
      <c r="C42" s="1" t="s">
        <v>11</v>
      </c>
      <c r="D42" s="1" t="s">
        <v>6</v>
      </c>
      <c r="E42" s="1" t="s">
        <v>7</v>
      </c>
      <c r="F42" s="1" t="s">
        <v>6</v>
      </c>
      <c r="G42" s="1" t="s">
        <v>7</v>
      </c>
      <c r="H42" s="1" t="s">
        <v>7</v>
      </c>
      <c r="I42" s="1" t="s">
        <v>6</v>
      </c>
      <c r="J42" s="1" t="s">
        <v>7</v>
      </c>
      <c r="K42" s="1" t="s">
        <v>7</v>
      </c>
      <c r="L42" s="3">
        <v>95.4</v>
      </c>
      <c r="M42" s="3">
        <v>56.88</v>
      </c>
      <c r="N42" s="3" t="s">
        <v>7</v>
      </c>
      <c r="O42" s="3" t="s">
        <v>7</v>
      </c>
      <c r="P42" s="3" t="s">
        <v>7</v>
      </c>
      <c r="Q42" s="3">
        <f t="shared" si="1"/>
        <v>59.622641509433961</v>
      </c>
      <c r="R42" s="3" t="s">
        <v>7</v>
      </c>
      <c r="S42" s="3" t="s">
        <v>7</v>
      </c>
    </row>
    <row r="43" spans="1:21" x14ac:dyDescent="0.3">
      <c r="A43" s="1" t="s">
        <v>13</v>
      </c>
      <c r="B43" s="1">
        <v>3</v>
      </c>
      <c r="C43" s="1" t="s">
        <v>11</v>
      </c>
      <c r="D43" s="1" t="s">
        <v>6</v>
      </c>
      <c r="E43" s="1" t="s">
        <v>7</v>
      </c>
      <c r="F43" s="1" t="s">
        <v>7</v>
      </c>
      <c r="G43" s="1" t="s">
        <v>6</v>
      </c>
      <c r="H43" s="1" t="s">
        <v>7</v>
      </c>
      <c r="I43" s="1" t="s">
        <v>6</v>
      </c>
      <c r="J43" s="1" t="s">
        <v>7</v>
      </c>
      <c r="K43" s="1" t="s">
        <v>7</v>
      </c>
      <c r="L43" s="3">
        <v>95.4</v>
      </c>
      <c r="M43" s="3">
        <v>56.64</v>
      </c>
      <c r="N43" s="3">
        <f>AVERAGE(M43:M45)</f>
        <v>55.839999999999996</v>
      </c>
      <c r="O43" s="3">
        <f>_xlfn.STDEV.S(M43:M45)</f>
        <v>0.7807688518377266</v>
      </c>
      <c r="P43" s="3">
        <f t="shared" ref="P43:P53" si="3">O43/N43</f>
        <v>1.3982250211993673E-2</v>
      </c>
      <c r="Q43" s="3">
        <f t="shared" ref="Q43:Q53" si="4">100*M43/L43</f>
        <v>59.371069182389931</v>
      </c>
      <c r="R43" s="3">
        <f t="shared" si="2"/>
        <v>58.532494758909849</v>
      </c>
      <c r="S43" s="3">
        <f>_xlfn.STDEV.S(Q43:Q45)</f>
        <v>0.81841598725128384</v>
      </c>
    </row>
    <row r="44" spans="1:21" x14ac:dyDescent="0.3">
      <c r="A44" s="1" t="s">
        <v>13</v>
      </c>
      <c r="B44" s="1">
        <v>3</v>
      </c>
      <c r="C44" s="1" t="s">
        <v>11</v>
      </c>
      <c r="D44" s="1" t="s">
        <v>6</v>
      </c>
      <c r="E44" s="1" t="s">
        <v>7</v>
      </c>
      <c r="F44" s="1" t="s">
        <v>7</v>
      </c>
      <c r="G44" s="1" t="s">
        <v>6</v>
      </c>
      <c r="H44" s="1" t="s">
        <v>7</v>
      </c>
      <c r="I44" s="1" t="s">
        <v>6</v>
      </c>
      <c r="J44" s="1" t="s">
        <v>7</v>
      </c>
      <c r="K44" s="1" t="s">
        <v>7</v>
      </c>
      <c r="L44" s="3">
        <v>95.4</v>
      </c>
      <c r="M44" s="3">
        <v>55.8</v>
      </c>
      <c r="N44" s="3">
        <f>AVERAGE(M43:M45)</f>
        <v>55.839999999999996</v>
      </c>
      <c r="O44" s="3">
        <f>_xlfn.STDEV.S(M43:M45)</f>
        <v>0.7807688518377266</v>
      </c>
      <c r="P44" s="3">
        <f t="shared" si="3"/>
        <v>1.3982250211993673E-2</v>
      </c>
      <c r="Q44" s="3">
        <f t="shared" si="4"/>
        <v>58.490566037735846</v>
      </c>
      <c r="R44" s="3">
        <f t="shared" si="2"/>
        <v>58.532494758909849</v>
      </c>
      <c r="S44" s="3">
        <f>_xlfn.STDEV.S(Q43:Q45)</f>
        <v>0.81841598725128384</v>
      </c>
    </row>
    <row r="45" spans="1:21" x14ac:dyDescent="0.3">
      <c r="A45" s="1" t="s">
        <v>13</v>
      </c>
      <c r="B45" s="1">
        <v>3</v>
      </c>
      <c r="C45" s="1" t="s">
        <v>11</v>
      </c>
      <c r="D45" s="1" t="s">
        <v>6</v>
      </c>
      <c r="E45" s="1" t="s">
        <v>7</v>
      </c>
      <c r="F45" s="1" t="s">
        <v>7</v>
      </c>
      <c r="G45" s="1" t="s">
        <v>6</v>
      </c>
      <c r="H45" s="1" t="s">
        <v>7</v>
      </c>
      <c r="I45" s="1" t="s">
        <v>6</v>
      </c>
      <c r="J45" s="1" t="s">
        <v>7</v>
      </c>
      <c r="K45" s="1" t="s">
        <v>7</v>
      </c>
      <c r="L45" s="3">
        <v>95.4</v>
      </c>
      <c r="M45" s="3">
        <v>55.08</v>
      </c>
      <c r="N45" s="3">
        <f>AVERAGE(M43:M45)</f>
        <v>55.839999999999996</v>
      </c>
      <c r="O45" s="3">
        <f>_xlfn.STDEV.S(M43:M45)</f>
        <v>0.7807688518377266</v>
      </c>
      <c r="P45" s="3">
        <f t="shared" si="3"/>
        <v>1.3982250211993673E-2</v>
      </c>
      <c r="Q45" s="3">
        <f t="shared" si="4"/>
        <v>57.735849056603769</v>
      </c>
      <c r="R45" s="3">
        <f t="shared" si="2"/>
        <v>58.532494758909849</v>
      </c>
      <c r="S45" s="3">
        <f>_xlfn.STDEV.S(Q43:Q45)</f>
        <v>0.81841598725128384</v>
      </c>
    </row>
    <row r="46" spans="1:21" x14ac:dyDescent="0.3">
      <c r="A46" s="1" t="s">
        <v>24</v>
      </c>
      <c r="B46" s="1">
        <v>3</v>
      </c>
      <c r="C46" s="1" t="s">
        <v>11</v>
      </c>
      <c r="D46" s="1" t="s">
        <v>6</v>
      </c>
      <c r="E46" s="1" t="s">
        <v>15</v>
      </c>
      <c r="F46" s="1" t="s">
        <v>7</v>
      </c>
      <c r="G46" s="1" t="s">
        <v>7</v>
      </c>
      <c r="H46" s="1" t="s">
        <v>7</v>
      </c>
      <c r="I46" s="1" t="s">
        <v>6</v>
      </c>
      <c r="J46" s="1" t="s">
        <v>8</v>
      </c>
      <c r="K46" s="1" t="s">
        <v>7</v>
      </c>
      <c r="L46" s="3">
        <v>430.2</v>
      </c>
      <c r="M46" s="3">
        <v>238</v>
      </c>
      <c r="N46" s="3">
        <f>AVERAGE(M46:M48)</f>
        <v>251.42999999999998</v>
      </c>
      <c r="O46" s="3">
        <f>_xlfn.STDEV.S(M46:M48)</f>
        <v>13.370403883204132</v>
      </c>
      <c r="P46" s="3">
        <f t="shared" si="3"/>
        <v>5.3177440572740459E-2</v>
      </c>
      <c r="Q46" s="3">
        <f t="shared" si="4"/>
        <v>55.323105532310556</v>
      </c>
      <c r="R46" s="3">
        <f t="shared" si="2"/>
        <v>58.444909344490931</v>
      </c>
      <c r="S46" s="3">
        <f>_xlfn.STDEV.S(Q46:Q48)</f>
        <v>3.1079506934458681</v>
      </c>
    </row>
    <row r="47" spans="1:21" x14ac:dyDescent="0.3">
      <c r="A47" s="1" t="s">
        <v>24</v>
      </c>
      <c r="B47" s="1">
        <v>3</v>
      </c>
      <c r="C47" s="1" t="s">
        <v>11</v>
      </c>
      <c r="D47" s="1" t="s">
        <v>6</v>
      </c>
      <c r="E47" s="1" t="s">
        <v>15</v>
      </c>
      <c r="F47" s="1" t="s">
        <v>7</v>
      </c>
      <c r="G47" s="1" t="s">
        <v>7</v>
      </c>
      <c r="H47" s="1" t="s">
        <v>7</v>
      </c>
      <c r="I47" s="1" t="s">
        <v>6</v>
      </c>
      <c r="J47" s="1" t="s">
        <v>8</v>
      </c>
      <c r="K47" s="1" t="s">
        <v>7</v>
      </c>
      <c r="L47" s="3">
        <v>430.2</v>
      </c>
      <c r="M47" s="3">
        <v>251.54999999999998</v>
      </c>
      <c r="N47" s="3">
        <f>AVERAGE(M46:M48)</f>
        <v>251.42999999999998</v>
      </c>
      <c r="O47" s="3">
        <f>_xlfn.STDEV.S(M46:M48)</f>
        <v>13.370403883204132</v>
      </c>
      <c r="P47" s="3">
        <f t="shared" si="3"/>
        <v>5.3177440572740459E-2</v>
      </c>
      <c r="Q47" s="3">
        <f t="shared" si="4"/>
        <v>58.472803347280333</v>
      </c>
      <c r="R47" s="3">
        <f t="shared" si="2"/>
        <v>58.444909344490931</v>
      </c>
      <c r="S47" s="3">
        <f>_xlfn.STDEV.S(Q46:Q48)</f>
        <v>3.1079506934458681</v>
      </c>
    </row>
    <row r="48" spans="1:21" x14ac:dyDescent="0.3">
      <c r="A48" s="1" t="s">
        <v>24</v>
      </c>
      <c r="B48" s="1">
        <v>3</v>
      </c>
      <c r="C48" s="1" t="s">
        <v>11</v>
      </c>
      <c r="D48" s="1" t="s">
        <v>6</v>
      </c>
      <c r="E48" s="1" t="s">
        <v>15</v>
      </c>
      <c r="F48" s="1" t="s">
        <v>7</v>
      </c>
      <c r="G48" s="1" t="s">
        <v>7</v>
      </c>
      <c r="H48" s="1" t="s">
        <v>7</v>
      </c>
      <c r="I48" s="1" t="s">
        <v>6</v>
      </c>
      <c r="J48" s="1" t="s">
        <v>8</v>
      </c>
      <c r="K48" s="1" t="s">
        <v>7</v>
      </c>
      <c r="L48" s="3">
        <v>430.2</v>
      </c>
      <c r="M48" s="3">
        <v>264.74</v>
      </c>
      <c r="N48" s="3">
        <f>AVERAGE(M46:M48)</f>
        <v>251.42999999999998</v>
      </c>
      <c r="O48" s="3">
        <f>_xlfn.STDEV.S(M46:M48)</f>
        <v>13.370403883204132</v>
      </c>
      <c r="P48" s="3">
        <f t="shared" si="3"/>
        <v>5.3177440572740459E-2</v>
      </c>
      <c r="Q48" s="3">
        <f t="shared" si="4"/>
        <v>61.538819153881917</v>
      </c>
      <c r="R48" s="3">
        <f t="shared" si="2"/>
        <v>58.444909344490931</v>
      </c>
      <c r="S48" s="3">
        <f>_xlfn.STDEV.S(Q46:Q48)</f>
        <v>3.1079506934458681</v>
      </c>
    </row>
    <row r="49" spans="1:19" x14ac:dyDescent="0.3">
      <c r="A49" s="1" t="s">
        <v>24</v>
      </c>
      <c r="B49" s="1">
        <v>3</v>
      </c>
      <c r="C49" s="1" t="s">
        <v>11</v>
      </c>
      <c r="D49" s="1" t="s">
        <v>6</v>
      </c>
      <c r="E49" s="1">
        <v>2</v>
      </c>
      <c r="F49" s="1" t="s">
        <v>7</v>
      </c>
      <c r="G49" s="1" t="s">
        <v>7</v>
      </c>
      <c r="H49" s="1" t="s">
        <v>7</v>
      </c>
      <c r="I49" s="1" t="s">
        <v>6</v>
      </c>
      <c r="J49" s="1" t="s">
        <v>8</v>
      </c>
      <c r="K49" s="1" t="s">
        <v>7</v>
      </c>
      <c r="L49" s="3">
        <v>430.2</v>
      </c>
      <c r="M49" s="3">
        <v>208.95</v>
      </c>
      <c r="N49" s="3">
        <f>AVERAGE(M49:M50)</f>
        <v>197.55500000000001</v>
      </c>
      <c r="O49" s="3">
        <f>_xlfn.STDEV.S(M49:M50)</f>
        <v>16.114963543241412</v>
      </c>
      <c r="P49" s="3">
        <f t="shared" si="3"/>
        <v>8.1572035854528671E-2</v>
      </c>
      <c r="Q49" s="3">
        <f t="shared" si="4"/>
        <v>48.570432357043238</v>
      </c>
      <c r="R49" s="3">
        <f t="shared" si="2"/>
        <v>45.921664342166437</v>
      </c>
      <c r="S49" s="3">
        <f>_xlfn.STDEV.S(Q49:Q50)</f>
        <v>3.7459236502188316</v>
      </c>
    </row>
    <row r="50" spans="1:19" x14ac:dyDescent="0.3">
      <c r="A50" s="1" t="s">
        <v>24</v>
      </c>
      <c r="B50" s="1">
        <v>3</v>
      </c>
      <c r="C50" s="1" t="s">
        <v>11</v>
      </c>
      <c r="D50" s="1" t="s">
        <v>6</v>
      </c>
      <c r="E50" s="1">
        <v>2</v>
      </c>
      <c r="F50" s="1" t="s">
        <v>7</v>
      </c>
      <c r="G50" s="1" t="s">
        <v>7</v>
      </c>
      <c r="H50" s="1" t="s">
        <v>7</v>
      </c>
      <c r="I50" s="1" t="s">
        <v>6</v>
      </c>
      <c r="J50" s="1" t="s">
        <v>8</v>
      </c>
      <c r="K50" s="1" t="s">
        <v>7</v>
      </c>
      <c r="L50" s="3">
        <v>430.2</v>
      </c>
      <c r="M50" s="3">
        <v>186.16</v>
      </c>
      <c r="N50" s="3">
        <f>AVERAGE(M49:M50)</f>
        <v>197.55500000000001</v>
      </c>
      <c r="O50" s="3">
        <f>_xlfn.STDEV.S(M49:M50)</f>
        <v>16.114963543241412</v>
      </c>
      <c r="P50" s="3">
        <f t="shared" si="3"/>
        <v>8.1572035854528671E-2</v>
      </c>
      <c r="Q50" s="3">
        <f t="shared" si="4"/>
        <v>43.272896327289637</v>
      </c>
      <c r="R50" s="3">
        <f t="shared" si="2"/>
        <v>45.921664342166437</v>
      </c>
      <c r="S50" s="3">
        <f>_xlfn.STDEV.S(Q49:Q50)</f>
        <v>3.7459236502188316</v>
      </c>
    </row>
    <row r="51" spans="1:19" x14ac:dyDescent="0.3">
      <c r="A51" s="1" t="s">
        <v>17</v>
      </c>
      <c r="B51" s="1">
        <v>3</v>
      </c>
      <c r="C51" s="1" t="s">
        <v>11</v>
      </c>
      <c r="D51" s="1" t="s">
        <v>6</v>
      </c>
      <c r="E51" s="1" t="s">
        <v>7</v>
      </c>
      <c r="F51" s="1" t="s">
        <v>7</v>
      </c>
      <c r="G51" s="1" t="s">
        <v>7</v>
      </c>
      <c r="H51" s="1" t="s">
        <v>7</v>
      </c>
      <c r="I51" s="1" t="s">
        <v>6</v>
      </c>
      <c r="J51" s="1" t="s">
        <v>7</v>
      </c>
      <c r="K51" s="1" t="s">
        <v>6</v>
      </c>
      <c r="L51" s="3">
        <v>430.2</v>
      </c>
      <c r="M51" s="3">
        <v>279.60000000000002</v>
      </c>
      <c r="N51" s="3">
        <f>AVERAGE(M51:M53)</f>
        <v>299.88333333333338</v>
      </c>
      <c r="O51" s="3">
        <f>_xlfn.STDEV.S(M51:M53)</f>
        <v>20.873088734859849</v>
      </c>
      <c r="P51" s="3">
        <f t="shared" si="3"/>
        <v>6.960403068368759E-2</v>
      </c>
      <c r="Q51" s="3">
        <f t="shared" si="4"/>
        <v>64.993026499302658</v>
      </c>
      <c r="R51" s="3">
        <f t="shared" si="2"/>
        <v>69.707887804122123</v>
      </c>
      <c r="S51" s="3">
        <f>_xlfn.STDEV.S(Q51:Q53)</f>
        <v>4.8519499616131689</v>
      </c>
    </row>
    <row r="52" spans="1:19" x14ac:dyDescent="0.3">
      <c r="A52" s="1" t="s">
        <v>17</v>
      </c>
      <c r="B52" s="1">
        <v>3</v>
      </c>
      <c r="C52" s="1" t="s">
        <v>11</v>
      </c>
      <c r="D52" s="1" t="s">
        <v>6</v>
      </c>
      <c r="E52" s="1" t="s">
        <v>7</v>
      </c>
      <c r="F52" s="1" t="s">
        <v>7</v>
      </c>
      <c r="G52" s="1" t="s">
        <v>7</v>
      </c>
      <c r="H52" s="1" t="s">
        <v>7</v>
      </c>
      <c r="I52" s="1" t="s">
        <v>6</v>
      </c>
      <c r="J52" s="1" t="s">
        <v>7</v>
      </c>
      <c r="K52" s="1" t="s">
        <v>6</v>
      </c>
      <c r="L52" s="3">
        <v>430.2</v>
      </c>
      <c r="M52" s="3">
        <v>321.3</v>
      </c>
      <c r="N52" s="3">
        <f>AVERAGE(M51:M53)</f>
        <v>299.88333333333338</v>
      </c>
      <c r="O52" s="3">
        <f>_xlfn.STDEV.S(M51:M53)</f>
        <v>20.873088734859849</v>
      </c>
      <c r="P52" s="3">
        <f t="shared" si="3"/>
        <v>6.960403068368759E-2</v>
      </c>
      <c r="Q52" s="3">
        <f t="shared" si="4"/>
        <v>74.686192468619254</v>
      </c>
      <c r="R52" s="3">
        <f t="shared" ref="R52:R53" si="5">(100*N52)/L52</f>
        <v>69.707887804122123</v>
      </c>
      <c r="S52" s="3">
        <f>_xlfn.STDEV.S(Q51:Q53)</f>
        <v>4.8519499616131689</v>
      </c>
    </row>
    <row r="53" spans="1:19" x14ac:dyDescent="0.3">
      <c r="A53" s="1" t="s">
        <v>17</v>
      </c>
      <c r="B53" s="1">
        <v>3</v>
      </c>
      <c r="C53" s="1" t="s">
        <v>11</v>
      </c>
      <c r="D53" s="1" t="s">
        <v>6</v>
      </c>
      <c r="E53" s="1" t="s">
        <v>7</v>
      </c>
      <c r="F53" s="1" t="s">
        <v>7</v>
      </c>
      <c r="G53" s="1" t="s">
        <v>7</v>
      </c>
      <c r="H53" s="1" t="s">
        <v>7</v>
      </c>
      <c r="I53" s="1" t="s">
        <v>6</v>
      </c>
      <c r="J53" s="1" t="s">
        <v>7</v>
      </c>
      <c r="K53" s="1" t="s">
        <v>6</v>
      </c>
      <c r="L53" s="3">
        <v>430.2</v>
      </c>
      <c r="M53" s="3">
        <v>298.75</v>
      </c>
      <c r="N53" s="3">
        <f>AVERAGE(M51:M53)</f>
        <v>299.88333333333338</v>
      </c>
      <c r="O53" s="3">
        <f>_xlfn.STDEV.S(M51:M53)</f>
        <v>20.873088734859849</v>
      </c>
      <c r="P53" s="3">
        <f t="shared" si="3"/>
        <v>6.960403068368759E-2</v>
      </c>
      <c r="Q53" s="3">
        <f t="shared" si="4"/>
        <v>69.444444444444443</v>
      </c>
      <c r="R53" s="3">
        <f t="shared" si="5"/>
        <v>69.707887804122123</v>
      </c>
      <c r="S53" s="3">
        <f>_xlfn.STDEV.S(Q51:Q53)</f>
        <v>4.8519499616131689</v>
      </c>
    </row>
    <row r="55" spans="1:19" s="7" customFormat="1" x14ac:dyDescent="0.3">
      <c r="A55" s="7" t="s">
        <v>44</v>
      </c>
    </row>
    <row r="56" spans="1:19" s="7" customFormat="1" x14ac:dyDescent="0.3">
      <c r="A56" s="7" t="s">
        <v>46</v>
      </c>
      <c r="B56" s="7" t="s">
        <v>41</v>
      </c>
    </row>
    <row r="57" spans="1:19" s="7" customFormat="1" x14ac:dyDescent="0.3">
      <c r="A57" s="7" t="s">
        <v>37</v>
      </c>
      <c r="B57" s="7" t="s">
        <v>14</v>
      </c>
    </row>
    <row r="58" spans="1:19" s="7" customFormat="1" x14ac:dyDescent="0.3">
      <c r="A58" s="7" t="s">
        <v>13</v>
      </c>
      <c r="B58" s="7" t="s">
        <v>42</v>
      </c>
    </row>
    <row r="59" spans="1:19" s="7" customFormat="1" x14ac:dyDescent="0.3">
      <c r="A59" s="7" t="s">
        <v>45</v>
      </c>
      <c r="B59" s="7" t="s">
        <v>2</v>
      </c>
    </row>
    <row r="60" spans="1:19" s="7" customFormat="1" x14ac:dyDescent="0.3">
      <c r="A60" s="7" t="s">
        <v>38</v>
      </c>
      <c r="B60" s="7" t="s">
        <v>39</v>
      </c>
    </row>
    <row r="61" spans="1:19" s="7" customFormat="1" x14ac:dyDescent="0.3">
      <c r="A61" s="7" t="s">
        <v>20</v>
      </c>
      <c r="B61" s="7" t="s">
        <v>43</v>
      </c>
    </row>
    <row r="62" spans="1:19" s="7" customFormat="1" x14ac:dyDescent="0.3">
      <c r="A62" s="7" t="s">
        <v>10</v>
      </c>
      <c r="B62" s="7" t="s">
        <v>40</v>
      </c>
    </row>
    <row r="63" spans="1:19" x14ac:dyDescent="0.3">
      <c r="A63" s="7" t="s">
        <v>25</v>
      </c>
      <c r="B63" s="7" t="s">
        <v>26</v>
      </c>
      <c r="C63" s="7"/>
    </row>
    <row r="64" spans="1:19" x14ac:dyDescent="0.3">
      <c r="A64" s="7" t="s">
        <v>27</v>
      </c>
      <c r="B64" s="7" t="s">
        <v>28</v>
      </c>
    </row>
    <row r="65" spans="1:2" ht="28.8" x14ac:dyDescent="0.3">
      <c r="A65" s="6" t="s">
        <v>30</v>
      </c>
      <c r="B65" s="5" t="s">
        <v>29</v>
      </c>
    </row>
    <row r="66" spans="1:2" x14ac:dyDescent="0.3">
      <c r="A66" s="6" t="s">
        <v>31</v>
      </c>
      <c r="B66" s="5" t="s">
        <v>32</v>
      </c>
    </row>
    <row r="67" spans="1:2" x14ac:dyDescent="0.3">
      <c r="A67" s="5" t="s">
        <v>21</v>
      </c>
      <c r="B67" s="5" t="s">
        <v>22</v>
      </c>
    </row>
    <row r="68" spans="1:2" x14ac:dyDescent="0.3">
      <c r="A68" s="6" t="s">
        <v>34</v>
      </c>
      <c r="B68" s="5" t="s">
        <v>23</v>
      </c>
    </row>
    <row r="69" spans="1:2" ht="28.8" x14ac:dyDescent="0.3">
      <c r="A69" s="6" t="s">
        <v>35</v>
      </c>
      <c r="B69" s="5" t="s">
        <v>3</v>
      </c>
    </row>
    <row r="70" spans="1:2" x14ac:dyDescent="0.3">
      <c r="A70" s="4" t="s">
        <v>36</v>
      </c>
      <c r="B70" s="5" t="s">
        <v>4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d 3 W h U J g l n C O q A A A A + A A A A B I A H A B D b 2 5 m a W c v U G F j a 2 F n Z S 5 4 b W w g o h g A K K A U A A A A A A A A A A A A A A A A A A A A A A A A A A A A h Y 9 N D o I w G E S v Q r q n L f U H J R 8 l 0 Y U b S U x M j N s G K j R C M b R Y 7 u b C I 3 k F S R R 1 5 3 I m b 5 I 3 j 9 s d k r 6 u v K t s j W p 0 j A J M k S d 1 1 u R K F z H q 7 M l f o I T D T m R n U U h v g L W J e q N i V F p 7 i Q h x z m E 3 w U 1 b E E Z p Q I 7 p d p + V s h a + 0 s Y K n U n 0 W e X / V 4 j D 4 S X D G Q 6 X e B b O F 5 h N A y B j D a n S X 4 Q N x p g C + S l h 3 V W 2 a y W X 2 t + s g I w R y P s F f w J Q S w M E F A A C A A g A d 3 W h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d 1 o V A o i k e 4 D g A A A B E A A A A T A B w A R m 9 y b X V s Y X M v U 2 V j d G l v b j E u b S C i G A A o o B Q A A A A A A A A A A A A A A A A A A A A A A A A A A A A r T k 0 u y c z P U w i G 0 I b W A F B L A Q I t A B Q A A g A I A H d 1 o V C Y J Z w j q g A A A P g A A A A S A A A A A A A A A A A A A A A A A A A A A A B D b 2 5 m a W c v U G F j a 2 F n Z S 5 4 b W x Q S w E C L Q A U A A I A C A B 3 d a F Q D 8 r p q 6 Q A A A D p A A A A E w A A A A A A A A A A A A A A A A D 2 A A A A W 0 N v b n R l b n R f V H l w Z X N d L n h t b F B L A Q I t A B Q A A g A I A H d 1 o V A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b V T V S I T I T o w z j E u 5 5 b t V A A A A A A I A A A A A A B B m A A A A A Q A A I A A A A P 0 a 2 T j O g S 3 B i 6 s q P Y n W M r L O B O L 6 3 y r Q V e Z C W w X s I T d v A A A A A A 6 A A A A A A g A A I A A A A P r f 7 i a t V Z 2 r j + B F K G I u Q P v l 2 v 1 g e W N L b m N a n h Q 4 O 3 D V U A A A A C q + 2 v q F K p 7 2 G y h U 9 R t l R M + 0 U X X K 1 2 C F N t W j f + s L W u h + d a g K b k 5 I A j y s B x R / Z + g 6 H V b 7 U L z r l s G + R 9 B b 5 3 7 y g T r T i / q G y m 0 5 z A 9 g A J s / B v 1 A Q A A A A H o 2 i C S w S S e L V j C f 1 Y A s H 1 h A r z u C W Q 8 z p b r R 1 0 g h 9 / S D T t g m 2 d D 5 Z J 5 1 p b X D 8 2 M x G s r 1 L n H 1 Q I 9 + y i c e D X L R D N E = < / D a t a M a s h u p > 
</file>

<file path=customXml/itemProps1.xml><?xml version="1.0" encoding="utf-8"?>
<ds:datastoreItem xmlns:ds="http://schemas.openxmlformats.org/officeDocument/2006/customXml" ds:itemID="{7B7210E3-98F4-4C6D-87E5-1B666032B3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Dutra</dc:creator>
  <cp:lastModifiedBy>Lara Dutra</cp:lastModifiedBy>
  <dcterms:created xsi:type="dcterms:W3CDTF">2020-03-17T13:29:23Z</dcterms:created>
  <dcterms:modified xsi:type="dcterms:W3CDTF">2020-07-22T08:45:18Z</dcterms:modified>
</cp:coreProperties>
</file>